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30720" windowHeight="15360" activeTab="1"/>
  </bookViews>
  <sheets>
    <sheet name="Informations MMA" sheetId="6" r:id="rId1"/>
    <sheet name="MMA_eval_CI" sheetId="1" r:id="rId2"/>
  </sheets>
  <definedNames>
    <definedName name="_xlnm.Print_Area" localSheetId="0">'Informations MMA'!$A$11:$L$27</definedName>
    <definedName name="_xlnm.Print_Area" localSheetId="1">MMA_eval_CI!$A$1:$M$61</definedName>
  </definedNames>
  <calcPr calcId="162913"/>
</workbook>
</file>

<file path=xl/calcChain.xml><?xml version="1.0" encoding="utf-8"?>
<calcChain xmlns="http://schemas.openxmlformats.org/spreadsheetml/2006/main">
  <c r="M32" i="1" l="1"/>
  <c r="O8" i="6" l="1"/>
  <c r="N8" i="6"/>
  <c r="J8" i="6"/>
  <c r="F8" i="6"/>
  <c r="E8" i="6"/>
  <c r="B8" i="6"/>
  <c r="M7" i="6"/>
  <c r="L7" i="6"/>
  <c r="E7" i="6"/>
  <c r="D7" i="6"/>
  <c r="M6" i="6"/>
  <c r="L6" i="6"/>
  <c r="E6" i="6"/>
  <c r="D6" i="6"/>
  <c r="M5" i="6"/>
  <c r="L5" i="6"/>
  <c r="E5" i="6"/>
  <c r="D5" i="6"/>
  <c r="M4" i="6"/>
  <c r="M8" i="6" s="1"/>
  <c r="L4" i="6"/>
  <c r="L8" i="6" s="1"/>
  <c r="E4" i="6"/>
  <c r="D4" i="6"/>
  <c r="D8" i="6" s="1"/>
  <c r="L53" i="1" l="1"/>
  <c r="L38" i="1"/>
  <c r="L20" i="1"/>
  <c r="K20" i="1" l="1"/>
  <c r="K38" i="1"/>
  <c r="K53" i="1"/>
  <c r="L54" i="1" l="1"/>
  <c r="M50" i="1"/>
  <c r="M47" i="1"/>
  <c r="M44" i="1"/>
  <c r="L39" i="1"/>
  <c r="M35" i="1"/>
  <c r="M29" i="1"/>
  <c r="M26" i="1"/>
  <c r="L21" i="1"/>
  <c r="M17" i="1"/>
  <c r="M13" i="1"/>
  <c r="M10" i="1"/>
  <c r="L58" i="1" l="1"/>
  <c r="G8" i="6"/>
  <c r="I4" i="6" s="1"/>
  <c r="I6" i="6" l="1"/>
  <c r="H6" i="6" s="1"/>
  <c r="I7" i="6"/>
  <c r="H7" i="6" s="1"/>
  <c r="I5" i="6"/>
  <c r="H5" i="6" s="1"/>
  <c r="H8" i="6" s="1"/>
  <c r="I8" i="6" l="1"/>
</calcChain>
</file>

<file path=xl/sharedStrings.xml><?xml version="1.0" encoding="utf-8"?>
<sst xmlns="http://schemas.openxmlformats.org/spreadsheetml/2006/main" count="97" uniqueCount="69">
  <si>
    <t>DCO</t>
  </si>
  <si>
    <t>pts max.</t>
  </si>
  <si>
    <t>Les chiffres en % sont purement informatifs et restent sans fonction lors du calcul</t>
  </si>
  <si>
    <t>Les chiffres en % sont arrondis  vers le haut, resp. vers le bas afin de faciliter la compréhension</t>
  </si>
  <si>
    <t>Nombre d'objectifs opérationnels à évaluer par domaine de compétence</t>
  </si>
  <si>
    <t>Nbre de points</t>
  </si>
  <si>
    <t>&lt; 10 pts</t>
  </si>
  <si>
    <t>Nombre</t>
  </si>
  <si>
    <t>Le nombre total d'objectifs opérationnels à évaluer doit être au maximum de 6 par CI (1 CI correspond à une année de formation)</t>
  </si>
  <si>
    <t>Lors des CI, 10 % du temps de formation est consacré au contrôle qualité et à la détermination de la note d'expérience</t>
  </si>
  <si>
    <t>pts obt.</t>
  </si>
  <si>
    <t>Note CI1</t>
  </si>
  <si>
    <t>Note CI2</t>
  </si>
  <si>
    <t>Note CI3</t>
  </si>
  <si>
    <t>Nbre obj.</t>
  </si>
  <si>
    <t>10 à 25 pts</t>
  </si>
  <si>
    <t>26 à 50 pts</t>
  </si>
  <si>
    <t>&gt; 50 pts</t>
  </si>
  <si>
    <t>Calculation : (pts obt. x 5 / pts max.) + 1</t>
  </si>
  <si>
    <t>1.1.03</t>
  </si>
  <si>
    <t>1.3.07</t>
  </si>
  <si>
    <t>1.4.07</t>
  </si>
  <si>
    <t>2.1.01</t>
  </si>
  <si>
    <t>2.3.03</t>
  </si>
  <si>
    <t>2.3.06</t>
  </si>
  <si>
    <t>2.4.02</t>
  </si>
  <si>
    <t>N° Obj</t>
  </si>
  <si>
    <t>Adresse</t>
  </si>
  <si>
    <t>N°</t>
  </si>
  <si>
    <t>Nom</t>
  </si>
  <si>
    <t>Prénom</t>
  </si>
  <si>
    <t>Entreprise formatrice :</t>
  </si>
  <si>
    <t>NPA / Lieu</t>
  </si>
  <si>
    <t>contrôle de compétence 1ère année MMA</t>
  </si>
  <si>
    <t>contrôle de compétence 2ème année MMA</t>
  </si>
  <si>
    <t>contrôle de compétence 3ème année MMA</t>
  </si>
  <si>
    <t>3.5.01</t>
  </si>
  <si>
    <t>3.4.03</t>
  </si>
  <si>
    <r>
      <rPr>
        <b/>
        <i/>
        <sz val="11"/>
        <color theme="1"/>
        <rFont val="Arial"/>
        <family val="2"/>
      </rPr>
      <t>exemple:</t>
    </r>
    <r>
      <rPr>
        <sz val="11"/>
        <color theme="1"/>
        <rFont val="Arial"/>
        <family val="2"/>
      </rPr>
      <t xml:space="preserve"> règlent les systèmes d'éclairage et changent les différentes ampoules</t>
    </r>
  </si>
  <si>
    <t>contrôlent, démontent et montent les courroies striées et dispositifs tendeurs à l'aide des outils spéciaux du constructeur</t>
  </si>
  <si>
    <t>contrôlent et entretiennent les systèmes de freinage conformément aux instructions</t>
  </si>
  <si>
    <r>
      <rPr>
        <b/>
        <i/>
        <sz val="11"/>
        <color theme="1"/>
        <rFont val="Arial"/>
        <family val="2"/>
      </rPr>
      <t>exemple:</t>
    </r>
    <r>
      <rPr>
        <sz val="11"/>
        <color theme="1"/>
        <rFont val="Arial"/>
        <family val="2"/>
      </rPr>
      <t xml:space="preserve">  remplacent et contrôlent les roues, pneus, vis de roue, valves, capteurs de pression de gonflage conformément aux prescriptions du constructeur et de la LCR</t>
    </r>
  </si>
  <si>
    <t>réalisent des travaux de soudage et thermiques</t>
  </si>
  <si>
    <t>réalisent des travaux de sciage, perçage et réparation de filetages</t>
  </si>
  <si>
    <t>remplacent et chargent les batteries</t>
  </si>
  <si>
    <r>
      <rPr>
        <b/>
        <i/>
        <sz val="11"/>
        <color theme="1"/>
        <rFont val="Arial"/>
        <family val="2"/>
      </rPr>
      <t>exemple:</t>
    </r>
    <r>
      <rPr>
        <sz val="11"/>
        <color theme="1"/>
        <rFont val="Arial"/>
        <family val="2"/>
      </rPr>
      <t xml:space="preserve"> appliquent les prescriptions de sécurité liées à l'utilisation d'outils, appareils, machines, équipements de protection individuelle (EPI) et aux matériaux</t>
    </r>
  </si>
  <si>
    <t>entretiennent des élévateurs et dispositifs de levage</t>
  </si>
  <si>
    <t>L'évaluation pour chaque compétence opérationnelle est arrondie à 1/10. Cette note figure uniquement à titre informatif et n’entre pas en compte pour le calcul de la moyenne</t>
  </si>
  <si>
    <t>Note inf.</t>
  </si>
  <si>
    <t xml:space="preserve">Note cours interentreprises : </t>
  </si>
  <si>
    <t>La note d'évaluation des compétences par année de formation est calculée de la façon suivante : (somme des points obtenus * 5 / points max.) +1 arrondie à 0.5</t>
  </si>
  <si>
    <t>Travaux qui peuvent être évalués</t>
  </si>
  <si>
    <t>Apprenti-e :</t>
  </si>
  <si>
    <t>Entreprise</t>
  </si>
  <si>
    <t>Les compétences méthodologiques, sociales et personnelles sont partie intégrante de la définition des tâches
Les bases de l'évaluation se trouvent dans le document "Critères des compétences méthodologiques, sociales et personnelles"</t>
  </si>
  <si>
    <t>Total</t>
  </si>
  <si>
    <t>grille d’évaluation et dossier des prestations CI MMA</t>
  </si>
  <si>
    <t>1ère année</t>
  </si>
  <si>
    <t>2ème année</t>
  </si>
  <si>
    <t>durée en h</t>
  </si>
  <si>
    <t>nombre minimum d'objectifs à évaluer</t>
  </si>
  <si>
    <t>3ème année</t>
  </si>
  <si>
    <t>3éme
L</t>
  </si>
  <si>
    <t>3éme
U</t>
  </si>
  <si>
    <t>Programme cadre des heures / Evaluation des CI MMA</t>
  </si>
  <si>
    <t>Grille d’évaluation et dossier des prestations CI MMA</t>
  </si>
  <si>
    <t>1.3.11</t>
  </si>
  <si>
    <r>
      <rPr>
        <sz val="11"/>
        <color theme="1"/>
        <rFont val="Arial"/>
        <family val="2"/>
      </rPr>
      <t xml:space="preserve">contrôlent le fonctionnement du chauffage, de la climatisation et effec-tuent les travaux de maintenance de façon à éviter les fluides de réfrigérants </t>
    </r>
    <r>
      <rPr>
        <b/>
        <sz val="11"/>
        <color rgb="FFFF0000"/>
        <rFont val="Arial"/>
        <family val="2"/>
      </rPr>
      <t>(évaluation avec 15 points obligatoires)</t>
    </r>
  </si>
  <si>
    <t>Version, 28.6.2019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</si>
</sst>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/>
    </xf>
    <xf numFmtId="9" fontId="9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vertical="top"/>
    </xf>
    <xf numFmtId="0" fontId="14" fillId="0" borderId="7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4" fillId="0" borderId="9" xfId="0" applyFont="1" applyBorder="1" applyAlignment="1" applyProtection="1">
      <alignment vertical="top"/>
    </xf>
    <xf numFmtId="0" fontId="14" fillId="0" borderId="15" xfId="0" applyFont="1" applyBorder="1" applyAlignment="1" applyProtection="1">
      <alignment vertical="top"/>
    </xf>
    <xf numFmtId="0" fontId="16" fillId="0" borderId="14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10" fillId="0" borderId="0" xfId="0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/>
    <xf numFmtId="0" fontId="5" fillId="0" borderId="0" xfId="0" applyFont="1"/>
    <xf numFmtId="0" fontId="5" fillId="0" borderId="0" xfId="0" applyFont="1" applyFill="1" applyAlignment="1">
      <alignment wrapText="1"/>
    </xf>
    <xf numFmtId="0" fontId="0" fillId="0" borderId="0" xfId="0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/>
    <xf numFmtId="0" fontId="6" fillId="0" borderId="14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6" fillId="0" borderId="0" xfId="0" applyFont="1" applyProtection="1"/>
    <xf numFmtId="0" fontId="11" fillId="0" borderId="11" xfId="0" applyFont="1" applyBorder="1" applyProtection="1"/>
    <xf numFmtId="0" fontId="9" fillId="0" borderId="12" xfId="0" applyFont="1" applyBorder="1" applyProtection="1"/>
    <xf numFmtId="0" fontId="9" fillId="0" borderId="13" xfId="0" applyFont="1" applyBorder="1" applyProtection="1"/>
    <xf numFmtId="0" fontId="10" fillId="2" borderId="4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49" fontId="10" fillId="2" borderId="9" xfId="0" applyNumberFormat="1" applyFont="1" applyFill="1" applyBorder="1" applyAlignment="1" applyProtection="1">
      <alignment horizontal="left"/>
    </xf>
    <xf numFmtId="0" fontId="10" fillId="2" borderId="15" xfId="0" applyFont="1" applyFill="1" applyBorder="1" applyProtection="1"/>
    <xf numFmtId="0" fontId="9" fillId="2" borderId="15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7" xfId="0" applyFont="1" applyBorder="1" applyProtection="1"/>
    <xf numFmtId="0" fontId="10" fillId="0" borderId="0" xfId="0" applyFont="1" applyProtection="1"/>
    <xf numFmtId="0" fontId="9" fillId="0" borderId="9" xfId="0" applyFont="1" applyBorder="1" applyProtection="1"/>
    <xf numFmtId="0" fontId="7" fillId="2" borderId="1" xfId="0" applyFont="1" applyFill="1" applyBorder="1" applyAlignment="1" applyProtection="1">
      <alignment horizontal="center"/>
    </xf>
    <xf numFmtId="0" fontId="9" fillId="0" borderId="15" xfId="0" applyFont="1" applyBorder="1" applyProtection="1"/>
    <xf numFmtId="0" fontId="6" fillId="0" borderId="15" xfId="0" applyFont="1" applyBorder="1" applyAlignment="1" applyProtection="1">
      <alignment wrapText="1"/>
    </xf>
    <xf numFmtId="0" fontId="9" fillId="0" borderId="7" xfId="0" applyFont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/>
    </xf>
    <xf numFmtId="14" fontId="5" fillId="0" borderId="12" xfId="0" applyNumberFormat="1" applyFont="1" applyBorder="1" applyAlignment="1" applyProtection="1">
      <alignment horizontal="left" vertical="top" wrapText="1"/>
    </xf>
    <xf numFmtId="1" fontId="10" fillId="0" borderId="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Protection="1"/>
    <xf numFmtId="49" fontId="9" fillId="0" borderId="12" xfId="0" applyNumberFormat="1" applyFont="1" applyBorder="1" applyProtection="1"/>
    <xf numFmtId="0" fontId="9" fillId="0" borderId="1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3" borderId="2" xfId="0" applyFont="1" applyFill="1" applyBorder="1" applyProtection="1"/>
    <xf numFmtId="0" fontId="10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Protection="1"/>
    <xf numFmtId="0" fontId="0" fillId="0" borderId="20" xfId="0" applyBorder="1" applyProtection="1"/>
    <xf numFmtId="0" fontId="10" fillId="0" borderId="5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3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/>
    <xf numFmtId="0" fontId="14" fillId="0" borderId="5" xfId="0" applyFont="1" applyBorder="1" applyAlignment="1" applyProtection="1">
      <alignment vertical="top"/>
    </xf>
    <xf numFmtId="0" fontId="5" fillId="0" borderId="0" xfId="0" applyFont="1" applyFill="1" applyAlignment="1">
      <alignment horizontal="left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 wrapText="1"/>
    </xf>
    <xf numFmtId="164" fontId="15" fillId="0" borderId="3" xfId="0" applyNumberFormat="1" applyFont="1" applyBorder="1" applyAlignment="1" applyProtection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 vertical="center"/>
    </xf>
    <xf numFmtId="1" fontId="14" fillId="3" borderId="3" xfId="0" applyNumberFormat="1" applyFont="1" applyFill="1" applyBorder="1" applyAlignment="1" applyProtection="1">
      <alignment horizontal="center" vertical="center"/>
    </xf>
    <xf numFmtId="1" fontId="14" fillId="3" borderId="4" xfId="0" applyNumberFormat="1" applyFont="1" applyFill="1" applyBorder="1" applyAlignment="1" applyProtection="1">
      <alignment horizontal="center" vertical="center"/>
    </xf>
    <xf numFmtId="164" fontId="18" fillId="0" borderId="16" xfId="0" applyNumberFormat="1" applyFont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 applyProtection="1">
      <alignment horizontal="center" vertical="center" wrapText="1"/>
    </xf>
    <xf numFmtId="164" fontId="18" fillId="0" borderId="18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14" fontId="9" fillId="0" borderId="7" xfId="0" applyNumberFormat="1" applyFont="1" applyBorder="1" applyAlignment="1" applyProtection="1">
      <alignment horizontal="left" vertical="top" wrapText="1"/>
      <protection locked="0"/>
    </xf>
    <xf numFmtId="14" fontId="9" fillId="0" borderId="0" xfId="0" applyNumberFormat="1" applyFont="1" applyBorder="1" applyAlignment="1" applyProtection="1">
      <alignment horizontal="left" vertical="top" wrapText="1"/>
      <protection locked="0"/>
    </xf>
    <xf numFmtId="14" fontId="9" fillId="0" borderId="8" xfId="0" applyNumberFormat="1" applyFont="1" applyBorder="1" applyAlignment="1" applyProtection="1">
      <alignment horizontal="left" vertical="top" wrapText="1"/>
      <protection locked="0"/>
    </xf>
    <xf numFmtId="14" fontId="9" fillId="0" borderId="9" xfId="0" applyNumberFormat="1" applyFont="1" applyBorder="1" applyAlignment="1" applyProtection="1">
      <alignment horizontal="left" vertical="top" wrapText="1"/>
      <protection locked="0"/>
    </xf>
    <xf numFmtId="14" fontId="9" fillId="0" borderId="15" xfId="0" applyNumberFormat="1" applyFont="1" applyBorder="1" applyAlignment="1" applyProtection="1">
      <alignment horizontal="left" vertical="top" wrapText="1"/>
      <protection locked="0"/>
    </xf>
    <xf numFmtId="14" fontId="9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9" xfId="0" applyFont="1" applyFill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4" fontId="6" fillId="0" borderId="7" xfId="0" applyNumberFormat="1" applyFont="1" applyBorder="1" applyAlignment="1" applyProtection="1">
      <alignment horizontal="left" vertical="top" wrapText="1"/>
      <protection locked="0"/>
    </xf>
    <xf numFmtId="14" fontId="6" fillId="0" borderId="9" xfId="0" applyNumberFormat="1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5" xfId="0" applyBorder="1" applyProtection="1"/>
    <xf numFmtId="0" fontId="1" fillId="0" borderId="0" xfId="0" applyFont="1"/>
    <xf numFmtId="0" fontId="10" fillId="5" borderId="1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/>
    </xf>
    <xf numFmtId="0" fontId="16" fillId="0" borderId="14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1" fillId="0" borderId="1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49" fontId="10" fillId="2" borderId="9" xfId="0" applyNumberFormat="1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/>
    <xf numFmtId="0" fontId="6" fillId="0" borderId="15" xfId="0" applyFont="1" applyBorder="1" applyProtection="1"/>
    <xf numFmtId="0" fontId="6" fillId="0" borderId="10" xfId="0" applyFont="1" applyBorder="1" applyProtection="1"/>
    <xf numFmtId="49" fontId="1" fillId="0" borderId="5" xfId="0" applyNumberFormat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zoomScaleSheetLayoutView="90" workbookViewId="0">
      <selection activeCell="P13" sqref="P13"/>
    </sheetView>
  </sheetViews>
  <sheetFormatPr baseColWidth="10" defaultRowHeight="15" x14ac:dyDescent="0.25"/>
  <cols>
    <col min="1" max="1" width="7.5703125" customWidth="1"/>
    <col min="2" max="3" width="7.85546875" customWidth="1"/>
    <col min="4" max="4" width="13.140625" customWidth="1"/>
    <col min="5" max="5" width="8.140625" customWidth="1"/>
    <col min="6" max="7" width="8.28515625" customWidth="1"/>
    <col min="8" max="8" width="13.140625" customWidth="1"/>
    <col min="9" max="9" width="7.5703125" customWidth="1"/>
    <col min="10" max="11" width="8.5703125" customWidth="1"/>
    <col min="12" max="12" width="12.5703125" customWidth="1"/>
    <col min="13" max="13" width="7.85546875" customWidth="1"/>
    <col min="14" max="15" width="8.7109375" customWidth="1"/>
  </cols>
  <sheetData>
    <row r="1" spans="1:17" ht="22.5" customHeight="1" x14ac:dyDescent="0.3">
      <c r="A1" s="96" t="s">
        <v>64</v>
      </c>
      <c r="L1" s="162" t="s">
        <v>68</v>
      </c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90" customFormat="1" ht="33.950000000000003" customHeight="1" x14ac:dyDescent="0.25">
      <c r="A3" s="84" t="s">
        <v>0</v>
      </c>
      <c r="B3" s="99" t="s">
        <v>57</v>
      </c>
      <c r="C3" s="100"/>
      <c r="D3" s="100"/>
      <c r="E3" s="101"/>
      <c r="F3" s="99" t="s">
        <v>58</v>
      </c>
      <c r="G3" s="100"/>
      <c r="H3" s="100"/>
      <c r="I3" s="101"/>
      <c r="J3" s="102" t="s">
        <v>61</v>
      </c>
      <c r="K3" s="102"/>
      <c r="L3" s="102"/>
      <c r="M3" s="102"/>
      <c r="N3" s="91" t="s">
        <v>62</v>
      </c>
      <c r="O3" s="91" t="s">
        <v>63</v>
      </c>
    </row>
    <row r="4" spans="1:17" s="90" customFormat="1" ht="33.950000000000003" customHeight="1" x14ac:dyDescent="0.25">
      <c r="A4" s="79">
        <v>1</v>
      </c>
      <c r="B4" s="80">
        <v>42</v>
      </c>
      <c r="C4" s="80">
        <v>35</v>
      </c>
      <c r="D4" s="80">
        <f>IF(E4&lt;0.1,0,IF(E4&gt;0.5,3,IF(E4&gt;0.3,2,1)))</f>
        <v>2</v>
      </c>
      <c r="E4" s="81">
        <f>C4/$C$8</f>
        <v>0.35</v>
      </c>
      <c r="F4" s="80">
        <v>22</v>
      </c>
      <c r="G4" s="163">
        <v>30</v>
      </c>
      <c r="H4" s="163">
        <v>2</v>
      </c>
      <c r="I4" s="81">
        <f>G4/$G$8</f>
        <v>0.3</v>
      </c>
      <c r="J4" s="82">
        <v>10</v>
      </c>
      <c r="K4" s="82">
        <v>15</v>
      </c>
      <c r="L4" s="80">
        <f>IF(M4&lt;0.1,0,IF(M4&gt;0.5,3,IF(M4&gt;0.3,2,1)))</f>
        <v>1</v>
      </c>
      <c r="M4" s="83">
        <f>K4/$K$8</f>
        <v>0.15</v>
      </c>
      <c r="N4" s="92">
        <v>10</v>
      </c>
      <c r="O4" s="92">
        <v>14</v>
      </c>
    </row>
    <row r="5" spans="1:17" s="90" customFormat="1" ht="33.950000000000003" customHeight="1" x14ac:dyDescent="0.25">
      <c r="A5" s="79">
        <v>2</v>
      </c>
      <c r="B5" s="80">
        <v>72</v>
      </c>
      <c r="C5" s="80">
        <v>55</v>
      </c>
      <c r="D5" s="80">
        <f t="shared" ref="D5:D7" si="0">IF(E5&lt;0.1,0,IF(E5&gt;0.5,3,IF(E5&gt;0.3,2,1)))</f>
        <v>3</v>
      </c>
      <c r="E5" s="81">
        <f t="shared" ref="E5:E7" si="1">C5/$C$8</f>
        <v>0.55000000000000004</v>
      </c>
      <c r="F5" s="80">
        <v>20</v>
      </c>
      <c r="G5" s="80">
        <v>20</v>
      </c>
      <c r="H5" s="80">
        <f t="shared" ref="H5:H6" si="2">IF(I5&lt;0.1,0,IF(I5&gt;0.5,3,IF(I5&gt;0.3,2,1)))</f>
        <v>1</v>
      </c>
      <c r="I5" s="81">
        <f t="shared" ref="I5:I7" si="3">G5/$G$8</f>
        <v>0.2</v>
      </c>
      <c r="J5" s="80">
        <v>18</v>
      </c>
      <c r="K5" s="80">
        <v>25</v>
      </c>
      <c r="L5" s="80">
        <f t="shared" ref="L5:L7" si="4">IF(M5&lt;0.1,0,IF(M5&gt;0.5,3,IF(M5&gt;0.3,2,1)))</f>
        <v>1</v>
      </c>
      <c r="M5" s="83">
        <f t="shared" ref="M5:M7" si="5">K5/$K$8</f>
        <v>0.25</v>
      </c>
      <c r="N5" s="92">
        <v>18</v>
      </c>
      <c r="O5" s="92">
        <v>18</v>
      </c>
    </row>
    <row r="6" spans="1:17" s="90" customFormat="1" ht="33.950000000000003" customHeight="1" x14ac:dyDescent="0.25">
      <c r="A6" s="79">
        <v>3</v>
      </c>
      <c r="B6" s="80">
        <v>14</v>
      </c>
      <c r="C6" s="80">
        <v>10</v>
      </c>
      <c r="D6" s="80">
        <f t="shared" si="0"/>
        <v>1</v>
      </c>
      <c r="E6" s="81">
        <f t="shared" si="1"/>
        <v>0.1</v>
      </c>
      <c r="F6" s="80">
        <v>16</v>
      </c>
      <c r="G6" s="163">
        <v>10</v>
      </c>
      <c r="H6" s="80">
        <f t="shared" si="2"/>
        <v>1</v>
      </c>
      <c r="I6" s="81">
        <f t="shared" si="3"/>
        <v>0.1</v>
      </c>
      <c r="J6" s="80">
        <v>4</v>
      </c>
      <c r="K6" s="80">
        <v>0</v>
      </c>
      <c r="L6" s="80">
        <f t="shared" si="4"/>
        <v>0</v>
      </c>
      <c r="M6" s="83">
        <f t="shared" si="5"/>
        <v>0</v>
      </c>
      <c r="N6" s="92">
        <v>4</v>
      </c>
      <c r="O6" s="92">
        <v>4</v>
      </c>
    </row>
    <row r="7" spans="1:17" s="90" customFormat="1" ht="33.950000000000003" customHeight="1" x14ac:dyDescent="0.25">
      <c r="A7" s="79">
        <v>4</v>
      </c>
      <c r="B7" s="93">
        <v>0</v>
      </c>
      <c r="C7" s="80">
        <v>0</v>
      </c>
      <c r="D7" s="80">
        <f t="shared" si="0"/>
        <v>0</v>
      </c>
      <c r="E7" s="81">
        <f t="shared" si="1"/>
        <v>0</v>
      </c>
      <c r="F7" s="80">
        <v>38</v>
      </c>
      <c r="G7" s="80">
        <v>40</v>
      </c>
      <c r="H7" s="80">
        <f t="shared" ref="H5:H7" si="6">IF(I7&lt;0.1,0,IF(I7&gt;0.5,3,IF(I7&gt;0.3,2,1)))</f>
        <v>2</v>
      </c>
      <c r="I7" s="81">
        <f t="shared" si="3"/>
        <v>0.4</v>
      </c>
      <c r="J7" s="80">
        <v>64</v>
      </c>
      <c r="K7" s="80">
        <v>60</v>
      </c>
      <c r="L7" s="80">
        <f t="shared" si="4"/>
        <v>3</v>
      </c>
      <c r="M7" s="83">
        <f t="shared" si="5"/>
        <v>0.6</v>
      </c>
      <c r="N7" s="92">
        <v>64</v>
      </c>
      <c r="O7" s="92">
        <v>60</v>
      </c>
    </row>
    <row r="8" spans="1:17" s="90" customFormat="1" ht="33.950000000000003" customHeight="1" x14ac:dyDescent="0.25">
      <c r="A8" s="84" t="s">
        <v>55</v>
      </c>
      <c r="B8" s="84">
        <f t="shared" ref="B8:M8" si="7">SUM(B4:B7)</f>
        <v>128</v>
      </c>
      <c r="C8" s="84">
        <v>100</v>
      </c>
      <c r="D8" s="85">
        <f t="shared" si="7"/>
        <v>6</v>
      </c>
      <c r="E8" s="86">
        <f t="shared" si="7"/>
        <v>1</v>
      </c>
      <c r="F8" s="84">
        <f t="shared" si="7"/>
        <v>96</v>
      </c>
      <c r="G8" s="84">
        <f t="shared" ref="G8" si="8">SUM(G4:G7)</f>
        <v>100</v>
      </c>
      <c r="H8" s="85">
        <f t="shared" si="7"/>
        <v>6</v>
      </c>
      <c r="I8" s="86">
        <f t="shared" si="7"/>
        <v>1</v>
      </c>
      <c r="J8" s="84">
        <f t="shared" si="7"/>
        <v>96</v>
      </c>
      <c r="K8" s="84">
        <v>100</v>
      </c>
      <c r="L8" s="85">
        <f t="shared" si="7"/>
        <v>5</v>
      </c>
      <c r="M8" s="86">
        <f t="shared" si="7"/>
        <v>1</v>
      </c>
      <c r="N8" s="94">
        <f t="shared" ref="N8:O8" si="9">SUM(N4:N7)</f>
        <v>96</v>
      </c>
      <c r="O8" s="94">
        <f t="shared" si="9"/>
        <v>96</v>
      </c>
    </row>
    <row r="9" spans="1:17" s="90" customFormat="1" ht="34.5" customHeight="1" x14ac:dyDescent="0.25">
      <c r="A9" s="79"/>
      <c r="B9" s="87" t="s">
        <v>59</v>
      </c>
      <c r="C9" s="88" t="s">
        <v>1</v>
      </c>
      <c r="D9" s="88" t="s">
        <v>60</v>
      </c>
      <c r="E9" s="89"/>
      <c r="F9" s="87" t="s">
        <v>59</v>
      </c>
      <c r="G9" s="88" t="s">
        <v>1</v>
      </c>
      <c r="H9" s="88" t="s">
        <v>60</v>
      </c>
      <c r="I9" s="89"/>
      <c r="J9" s="87" t="s">
        <v>59</v>
      </c>
      <c r="K9" s="88" t="s">
        <v>1</v>
      </c>
      <c r="L9" s="88" t="s">
        <v>60</v>
      </c>
      <c r="M9" s="89"/>
      <c r="N9" s="95"/>
      <c r="O9" s="95"/>
    </row>
    <row r="10" spans="1:17" x14ac:dyDescent="0.25">
      <c r="A10" s="2"/>
      <c r="B10" s="2"/>
      <c r="C10" s="2"/>
      <c r="D10" s="3"/>
      <c r="E10" s="2"/>
      <c r="F10" s="2"/>
      <c r="G10" s="3"/>
      <c r="H10" s="2"/>
      <c r="I10" s="2"/>
      <c r="J10" s="2"/>
      <c r="K10" s="3"/>
      <c r="L10" s="78"/>
      <c r="M10" s="78"/>
    </row>
    <row r="11" spans="1:17" ht="30" customHeight="1" x14ac:dyDescent="0.3">
      <c r="A11" s="96" t="s">
        <v>65</v>
      </c>
    </row>
    <row r="12" spans="1:17" x14ac:dyDescent="0.25">
      <c r="A12" s="1"/>
      <c r="B12" s="1"/>
      <c r="C12" s="1"/>
      <c r="D12" s="1"/>
      <c r="E12" s="1"/>
      <c r="F12" s="1"/>
      <c r="G12" s="1"/>
      <c r="H12" s="6"/>
      <c r="I12" s="1"/>
    </row>
    <row r="13" spans="1:17" s="19" customFormat="1" x14ac:dyDescent="0.25">
      <c r="A13" s="16" t="s">
        <v>2</v>
      </c>
      <c r="B13" s="14"/>
      <c r="C13" s="14"/>
      <c r="D13" s="14"/>
      <c r="E13" s="15"/>
      <c r="F13" s="14"/>
      <c r="G13" s="14"/>
      <c r="H13" s="14"/>
      <c r="I13" s="15"/>
      <c r="J13" s="14"/>
      <c r="K13" s="14"/>
      <c r="L13" s="14"/>
      <c r="M13" s="15"/>
      <c r="N13" s="17"/>
      <c r="O13" s="17"/>
      <c r="P13" s="17"/>
      <c r="Q13" s="18"/>
    </row>
    <row r="14" spans="1:17" s="19" customFormat="1" x14ac:dyDescent="0.25">
      <c r="A14" s="20" t="s">
        <v>3</v>
      </c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  <c r="N14" s="17"/>
      <c r="O14" s="17"/>
      <c r="P14" s="17"/>
      <c r="Q14" s="18"/>
    </row>
    <row r="15" spans="1:17" s="19" customFormat="1" ht="30" customHeight="1" x14ac:dyDescent="0.25">
      <c r="A15" s="98" t="s">
        <v>47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4"/>
      <c r="N15" s="24"/>
      <c r="O15" s="24"/>
      <c r="P15" s="24"/>
      <c r="Q15" s="24"/>
    </row>
    <row r="16" spans="1:17" s="19" customFormat="1" ht="27.75" customHeight="1" x14ac:dyDescent="0.25">
      <c r="A16" s="98" t="s">
        <v>50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5"/>
      <c r="N16" s="17"/>
      <c r="O16" s="17"/>
      <c r="P16" s="17"/>
      <c r="Q16" s="18"/>
    </row>
    <row r="17" spans="1:17" s="19" customFormat="1" ht="29.25" customHeight="1" x14ac:dyDescent="0.25">
      <c r="A17" s="98" t="s">
        <v>54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s="19" customFormat="1" x14ac:dyDescent="0.25">
      <c r="A18" s="17" t="s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</row>
    <row r="19" spans="1:17" s="19" customFormat="1" x14ac:dyDescent="0.25">
      <c r="A19" s="17" t="s">
        <v>5</v>
      </c>
      <c r="B19" s="17"/>
      <c r="C19" s="17"/>
      <c r="D19" s="21" t="s">
        <v>7</v>
      </c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</row>
    <row r="20" spans="1:17" s="19" customFormat="1" x14ac:dyDescent="0.25">
      <c r="A20" s="17" t="s">
        <v>6</v>
      </c>
      <c r="B20" s="17"/>
      <c r="C20" s="17"/>
      <c r="D20" s="17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</row>
    <row r="21" spans="1:17" s="19" customFormat="1" x14ac:dyDescent="0.25">
      <c r="A21" s="17" t="s">
        <v>15</v>
      </c>
      <c r="B21" s="17"/>
      <c r="C21" s="17"/>
      <c r="D21" s="17">
        <v>1</v>
      </c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</row>
    <row r="22" spans="1:17" s="19" customFormat="1" x14ac:dyDescent="0.25">
      <c r="A22" s="17" t="s">
        <v>16</v>
      </c>
      <c r="B22" s="17"/>
      <c r="C22" s="17"/>
      <c r="D22" s="17">
        <v>2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</row>
    <row r="23" spans="1:17" s="19" customFormat="1" x14ac:dyDescent="0.25">
      <c r="A23" s="22" t="s">
        <v>17</v>
      </c>
      <c r="B23" s="17"/>
      <c r="C23" s="17"/>
      <c r="D23" s="17">
        <v>3</v>
      </c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8"/>
    </row>
    <row r="24" spans="1:17" s="19" customFormat="1" x14ac:dyDescent="0.25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8"/>
    </row>
    <row r="25" spans="1:17" s="19" customFormat="1" x14ac:dyDescent="0.25">
      <c r="A25" s="2"/>
      <c r="B25" s="2"/>
      <c r="C25" s="2"/>
      <c r="D25" s="3"/>
      <c r="E25" s="2"/>
      <c r="F25" s="2"/>
      <c r="G25" s="3"/>
      <c r="H25" s="3"/>
      <c r="I25" s="2"/>
      <c r="J25" s="3"/>
      <c r="K25" s="23"/>
      <c r="L25" s="23"/>
    </row>
    <row r="26" spans="1:17" s="19" customFormat="1" x14ac:dyDescent="0.25">
      <c r="A26" s="5" t="s">
        <v>9</v>
      </c>
      <c r="B26" s="2"/>
      <c r="C26" s="2"/>
      <c r="D26" s="3"/>
      <c r="E26" s="2"/>
      <c r="F26" s="2"/>
      <c r="G26" s="3"/>
      <c r="H26" s="3"/>
      <c r="I26" s="2"/>
      <c r="J26" s="3"/>
      <c r="K26" s="23"/>
      <c r="L26" s="23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7" x14ac:dyDescent="0.25">
      <c r="A28" s="1"/>
      <c r="B28" s="4"/>
      <c r="C28" s="1"/>
      <c r="D28" s="1"/>
      <c r="E28" s="1"/>
      <c r="F28" s="1"/>
      <c r="G28" s="1"/>
      <c r="H28" s="1"/>
      <c r="I28" s="1"/>
      <c r="J28" s="1"/>
    </row>
    <row r="29" spans="1:17" x14ac:dyDescent="0.25">
      <c r="A29" s="1"/>
      <c r="C29" s="1"/>
      <c r="D29" s="1"/>
      <c r="E29" s="1"/>
      <c r="F29" s="1"/>
      <c r="G29" s="1"/>
      <c r="H29" s="1"/>
      <c r="I29" s="1"/>
      <c r="J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 sheet="1" objects="1" scenarios="1"/>
  <mergeCells count="6">
    <mergeCell ref="A15:L15"/>
    <mergeCell ref="A16:L16"/>
    <mergeCell ref="A17:Q17"/>
    <mergeCell ref="B3:E3"/>
    <mergeCell ref="F3:I3"/>
    <mergeCell ref="J3:M3"/>
  </mergeCells>
  <pageMargins left="0.70866141732283472" right="0.19685039370078741" top="0.59055118110236227" bottom="0.59055118110236227" header="0.31496062992125984" footer="0.31496062992125984"/>
  <pageSetup paperSize="8" scale="98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70" zoomScaleNormal="70" zoomScaleSheetLayoutView="80" workbookViewId="0">
      <selection activeCell="L26" sqref="L26:M37"/>
    </sheetView>
  </sheetViews>
  <sheetFormatPr baseColWidth="10" defaultRowHeight="15" x14ac:dyDescent="0.25"/>
  <cols>
    <col min="1" max="1" width="9" style="27" customWidth="1"/>
    <col min="2" max="2" width="11.42578125" style="27" customWidth="1"/>
    <col min="3" max="3" width="9.42578125" style="27" customWidth="1"/>
    <col min="4" max="4" width="13" style="27" customWidth="1"/>
    <col min="5" max="7" width="11.42578125" style="27" customWidth="1"/>
    <col min="8" max="8" width="13.42578125" style="27" customWidth="1"/>
    <col min="9" max="10" width="11.42578125" style="27" customWidth="1"/>
    <col min="11" max="11" width="9.5703125" style="27" customWidth="1"/>
    <col min="12" max="12" width="11.140625" style="27" customWidth="1"/>
    <col min="13" max="13" width="12" style="27" customWidth="1"/>
    <col min="14" max="16384" width="11.42578125" style="27"/>
  </cols>
  <sheetData>
    <row r="1" spans="1:13" ht="30" customHeight="1" x14ac:dyDescent="0.4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156" t="s">
        <v>52</v>
      </c>
      <c r="B3" s="157"/>
      <c r="C3" s="165" t="s">
        <v>28</v>
      </c>
      <c r="D3" s="141"/>
      <c r="E3" s="142"/>
      <c r="F3" s="36"/>
      <c r="G3" s="97" t="s">
        <v>31</v>
      </c>
      <c r="H3" s="7"/>
      <c r="I3" s="12" t="s">
        <v>53</v>
      </c>
      <c r="J3" s="143"/>
      <c r="K3" s="144"/>
      <c r="L3" s="144"/>
      <c r="M3" s="145"/>
    </row>
    <row r="4" spans="1:13" x14ac:dyDescent="0.25">
      <c r="A4" s="158"/>
      <c r="B4" s="159"/>
      <c r="C4" s="166" t="s">
        <v>29</v>
      </c>
      <c r="D4" s="141"/>
      <c r="E4" s="142"/>
      <c r="F4" s="37"/>
      <c r="G4" s="8"/>
      <c r="H4" s="9"/>
      <c r="I4" s="13" t="s">
        <v>27</v>
      </c>
      <c r="J4" s="143"/>
      <c r="K4" s="144"/>
      <c r="L4" s="144"/>
      <c r="M4" s="145"/>
    </row>
    <row r="5" spans="1:13" x14ac:dyDescent="0.25">
      <c r="A5" s="158"/>
      <c r="B5" s="159"/>
      <c r="C5" s="166" t="s">
        <v>30</v>
      </c>
      <c r="D5" s="141"/>
      <c r="E5" s="142"/>
      <c r="F5" s="38"/>
      <c r="G5" s="8"/>
      <c r="H5" s="9"/>
      <c r="I5" s="13" t="s">
        <v>32</v>
      </c>
      <c r="J5" s="143"/>
      <c r="K5" s="144"/>
      <c r="L5" s="144"/>
      <c r="M5" s="145"/>
    </row>
    <row r="6" spans="1:13" x14ac:dyDescent="0.25">
      <c r="A6" s="160"/>
      <c r="B6" s="161"/>
      <c r="C6" s="180"/>
      <c r="D6" s="180"/>
      <c r="E6" s="39"/>
      <c r="F6" s="39"/>
      <c r="G6" s="10"/>
      <c r="H6" s="11"/>
      <c r="I6" s="11"/>
      <c r="J6" s="11"/>
      <c r="K6" s="181"/>
      <c r="L6" s="181"/>
      <c r="M6" s="182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187" t="s">
        <v>68</v>
      </c>
      <c r="J7" s="40"/>
      <c r="K7" s="40"/>
      <c r="L7" s="40"/>
      <c r="M7" s="25"/>
    </row>
    <row r="8" spans="1:13" ht="23.25" x14ac:dyDescent="0.35">
      <c r="A8" s="167" t="s">
        <v>33</v>
      </c>
      <c r="B8" s="168"/>
      <c r="C8" s="42"/>
      <c r="D8" s="42"/>
      <c r="E8" s="42"/>
      <c r="F8" s="42"/>
      <c r="G8" s="42"/>
      <c r="H8" s="42"/>
      <c r="I8" s="42"/>
      <c r="J8" s="42"/>
      <c r="K8" s="42"/>
      <c r="L8" s="43"/>
      <c r="M8" s="35"/>
    </row>
    <row r="9" spans="1:13" x14ac:dyDescent="0.25">
      <c r="A9" s="169" t="s">
        <v>0</v>
      </c>
      <c r="B9" s="170" t="s">
        <v>26</v>
      </c>
      <c r="C9" s="46" t="s">
        <v>51</v>
      </c>
      <c r="D9" s="47"/>
      <c r="E9" s="48"/>
      <c r="F9" s="48"/>
      <c r="G9" s="47"/>
      <c r="H9" s="48"/>
      <c r="I9" s="48"/>
      <c r="J9" s="58" t="s">
        <v>14</v>
      </c>
      <c r="K9" s="44" t="s">
        <v>1</v>
      </c>
      <c r="L9" s="44" t="s">
        <v>10</v>
      </c>
      <c r="M9" s="49" t="s">
        <v>48</v>
      </c>
    </row>
    <row r="10" spans="1:13" x14ac:dyDescent="0.25">
      <c r="A10" s="50"/>
      <c r="B10" s="29" t="s">
        <v>19</v>
      </c>
      <c r="C10" s="152" t="s">
        <v>38</v>
      </c>
      <c r="D10" s="130"/>
      <c r="E10" s="130"/>
      <c r="F10" s="130"/>
      <c r="G10" s="130"/>
      <c r="H10" s="130"/>
      <c r="I10" s="131"/>
      <c r="J10" s="115">
        <v>2</v>
      </c>
      <c r="K10" s="109">
        <v>35</v>
      </c>
      <c r="L10" s="103"/>
      <c r="M10" s="106" t="str">
        <f>IF(OR(L10=""),"",ROUND((SUM(L10:L12,)*5/(SUM(K10))+1)*2,1)/2)</f>
        <v/>
      </c>
    </row>
    <row r="11" spans="1:13" x14ac:dyDescent="0.25">
      <c r="A11" s="51">
        <v>1</v>
      </c>
      <c r="B11" s="30" t="s">
        <v>20</v>
      </c>
      <c r="C11" s="138" t="s">
        <v>39</v>
      </c>
      <c r="D11" s="127"/>
      <c r="E11" s="127"/>
      <c r="F11" s="127"/>
      <c r="G11" s="127"/>
      <c r="H11" s="127"/>
      <c r="I11" s="128"/>
      <c r="J11" s="116"/>
      <c r="K11" s="110"/>
      <c r="L11" s="104"/>
      <c r="M11" s="107"/>
    </row>
    <row r="12" spans="1:13" x14ac:dyDescent="0.25">
      <c r="A12" s="52"/>
      <c r="B12" s="31" t="s">
        <v>21</v>
      </c>
      <c r="C12" s="153" t="s">
        <v>40</v>
      </c>
      <c r="D12" s="124"/>
      <c r="E12" s="124"/>
      <c r="F12" s="124"/>
      <c r="G12" s="124"/>
      <c r="H12" s="124"/>
      <c r="I12" s="125"/>
      <c r="J12" s="117"/>
      <c r="K12" s="111"/>
      <c r="L12" s="105"/>
      <c r="M12" s="108"/>
    </row>
    <row r="13" spans="1:13" x14ac:dyDescent="0.25">
      <c r="A13" s="50"/>
      <c r="B13" s="29" t="s">
        <v>22</v>
      </c>
      <c r="C13" s="152" t="s">
        <v>41</v>
      </c>
      <c r="D13" s="130"/>
      <c r="E13" s="130"/>
      <c r="F13" s="130"/>
      <c r="G13" s="130"/>
      <c r="H13" s="130"/>
      <c r="I13" s="131"/>
      <c r="J13" s="115">
        <v>3</v>
      </c>
      <c r="K13" s="109">
        <v>55</v>
      </c>
      <c r="L13" s="103"/>
      <c r="M13" s="121" t="str">
        <f>IF(OR(L13=""),"",ROUND((SUM(L13:L16,)*5/(SUM(K13))+1)*2,1)/2)</f>
        <v/>
      </c>
    </row>
    <row r="14" spans="1:13" x14ac:dyDescent="0.25">
      <c r="A14" s="51">
        <v>2</v>
      </c>
      <c r="B14" s="30" t="s">
        <v>23</v>
      </c>
      <c r="C14" s="154" t="s">
        <v>42</v>
      </c>
      <c r="D14" s="133"/>
      <c r="E14" s="133"/>
      <c r="F14" s="133"/>
      <c r="G14" s="133"/>
      <c r="H14" s="133"/>
      <c r="I14" s="134"/>
      <c r="J14" s="116"/>
      <c r="K14" s="110"/>
      <c r="L14" s="104"/>
      <c r="M14" s="121"/>
    </row>
    <row r="15" spans="1:13" x14ac:dyDescent="0.25">
      <c r="A15" s="51"/>
      <c r="B15" s="30" t="s">
        <v>24</v>
      </c>
      <c r="C15" s="154" t="s">
        <v>43</v>
      </c>
      <c r="D15" s="133"/>
      <c r="E15" s="133"/>
      <c r="F15" s="133"/>
      <c r="G15" s="133"/>
      <c r="H15" s="133"/>
      <c r="I15" s="134"/>
      <c r="J15" s="116"/>
      <c r="K15" s="110"/>
      <c r="L15" s="104"/>
      <c r="M15" s="121"/>
    </row>
    <row r="16" spans="1:13" x14ac:dyDescent="0.25">
      <c r="A16" s="52"/>
      <c r="B16" s="31" t="s">
        <v>25</v>
      </c>
      <c r="C16" s="155" t="s">
        <v>44</v>
      </c>
      <c r="D16" s="136"/>
      <c r="E16" s="136"/>
      <c r="F16" s="136"/>
      <c r="G16" s="136"/>
      <c r="H16" s="136"/>
      <c r="I16" s="137"/>
      <c r="J16" s="117"/>
      <c r="K16" s="111"/>
      <c r="L16" s="105"/>
      <c r="M16" s="122"/>
    </row>
    <row r="17" spans="1:13" ht="15" customHeight="1" x14ac:dyDescent="0.25">
      <c r="A17" s="50"/>
      <c r="B17" s="29" t="s">
        <v>36</v>
      </c>
      <c r="C17" s="152" t="s">
        <v>45</v>
      </c>
      <c r="D17" s="130"/>
      <c r="E17" s="130"/>
      <c r="F17" s="130"/>
      <c r="G17" s="130"/>
      <c r="H17" s="130"/>
      <c r="I17" s="131"/>
      <c r="J17" s="115">
        <v>1</v>
      </c>
      <c r="K17" s="109">
        <v>10</v>
      </c>
      <c r="L17" s="103"/>
      <c r="M17" s="106" t="str">
        <f>IF(OR(L17=""),"",ROUND((SUM(L17:L19,)*5/(SUM(K17))+1)*2,1)/2)</f>
        <v/>
      </c>
    </row>
    <row r="18" spans="1:13" ht="15" customHeight="1" x14ac:dyDescent="0.25">
      <c r="A18" s="51">
        <v>3</v>
      </c>
      <c r="B18" s="30" t="s">
        <v>37</v>
      </c>
      <c r="C18" s="138" t="s">
        <v>46</v>
      </c>
      <c r="D18" s="127"/>
      <c r="E18" s="127"/>
      <c r="F18" s="127"/>
      <c r="G18" s="127"/>
      <c r="H18" s="127"/>
      <c r="I18" s="128"/>
      <c r="J18" s="116"/>
      <c r="K18" s="110"/>
      <c r="L18" s="104"/>
      <c r="M18" s="107"/>
    </row>
    <row r="19" spans="1:13" ht="15.75" customHeight="1" x14ac:dyDescent="0.25">
      <c r="A19" s="52"/>
      <c r="B19" s="34"/>
      <c r="C19" s="123"/>
      <c r="D19" s="124"/>
      <c r="E19" s="124"/>
      <c r="F19" s="124"/>
      <c r="G19" s="124"/>
      <c r="H19" s="124"/>
      <c r="I19" s="125"/>
      <c r="J19" s="117"/>
      <c r="K19" s="111"/>
      <c r="L19" s="105"/>
      <c r="M19" s="108"/>
    </row>
    <row r="20" spans="1:13" ht="15.75" customHeight="1" thickBot="1" x14ac:dyDescent="0.3">
      <c r="A20" s="61"/>
      <c r="B20" s="64"/>
      <c r="C20" s="65"/>
      <c r="D20" s="65"/>
      <c r="E20" s="65"/>
      <c r="F20" s="65"/>
      <c r="G20" s="65"/>
      <c r="H20" s="65"/>
      <c r="I20" s="65"/>
      <c r="J20" s="63" t="s">
        <v>55</v>
      </c>
      <c r="K20" s="62">
        <f>SUM(K10:K19)</f>
        <v>100</v>
      </c>
      <c r="L20" s="66" t="str">
        <f>IF(OR(L10="",L13="",L17=""),"",SUM(L10,L13,L17))</f>
        <v/>
      </c>
      <c r="M20" s="35"/>
    </row>
    <row r="21" spans="1:13" ht="15" customHeight="1" x14ac:dyDescent="0.25">
      <c r="A21" s="53"/>
      <c r="B21" s="67"/>
      <c r="C21" s="35"/>
      <c r="D21" s="35"/>
      <c r="E21" s="35"/>
      <c r="F21" s="35"/>
      <c r="G21" s="35"/>
      <c r="H21" s="35"/>
      <c r="I21" s="54"/>
      <c r="J21" s="35"/>
      <c r="K21" s="25"/>
      <c r="L21" s="112" t="str">
        <f>IF(OR(L10="",L13="",L17=""),"",ROUND((SUM(L10,L13,L17)*5/(SUM(K10:K19))+1)*2,0)/2)</f>
        <v/>
      </c>
      <c r="M21" s="25"/>
    </row>
    <row r="22" spans="1:13" ht="15" customHeight="1" x14ac:dyDescent="0.25">
      <c r="A22" s="55" t="s">
        <v>18</v>
      </c>
      <c r="B22" s="67"/>
      <c r="C22" s="35"/>
      <c r="D22" s="35"/>
      <c r="E22" s="35"/>
      <c r="F22" s="35"/>
      <c r="G22" s="35"/>
      <c r="H22" s="35"/>
      <c r="I22" s="54"/>
      <c r="J22" s="56" t="s">
        <v>11</v>
      </c>
      <c r="K22" s="25"/>
      <c r="L22" s="113"/>
      <c r="M22" s="25"/>
    </row>
    <row r="23" spans="1:13" ht="15.75" customHeight="1" thickBot="1" x14ac:dyDescent="0.3">
      <c r="A23" s="57"/>
      <c r="B23" s="67"/>
      <c r="C23" s="35"/>
      <c r="D23" s="35"/>
      <c r="E23" s="35"/>
      <c r="F23" s="35"/>
      <c r="G23" s="35"/>
      <c r="H23" s="35"/>
      <c r="I23" s="54"/>
      <c r="J23" s="35"/>
      <c r="K23" s="25"/>
      <c r="L23" s="114"/>
      <c r="M23" s="25"/>
    </row>
    <row r="24" spans="1:13" ht="23.25" x14ac:dyDescent="0.35">
      <c r="A24" s="41" t="s">
        <v>34</v>
      </c>
      <c r="B24" s="68"/>
      <c r="C24" s="42"/>
      <c r="D24" s="42"/>
      <c r="E24" s="42"/>
      <c r="F24" s="42"/>
      <c r="G24" s="42"/>
      <c r="H24" s="42"/>
      <c r="I24" s="69"/>
      <c r="J24" s="42"/>
      <c r="K24" s="43"/>
      <c r="L24" s="35"/>
      <c r="M24" s="35"/>
    </row>
    <row r="25" spans="1:13" x14ac:dyDescent="0.25">
      <c r="A25" s="44" t="s">
        <v>0</v>
      </c>
      <c r="B25" s="45" t="s">
        <v>26</v>
      </c>
      <c r="C25" s="46" t="s">
        <v>51</v>
      </c>
      <c r="D25" s="47"/>
      <c r="E25" s="48"/>
      <c r="F25" s="48"/>
      <c r="G25" s="47"/>
      <c r="H25" s="48"/>
      <c r="I25" s="48"/>
      <c r="J25" s="58" t="s">
        <v>14</v>
      </c>
      <c r="K25" s="44" t="s">
        <v>1</v>
      </c>
      <c r="L25" s="49" t="s">
        <v>10</v>
      </c>
      <c r="M25" s="49" t="s">
        <v>48</v>
      </c>
    </row>
    <row r="26" spans="1:13" ht="45.75" customHeight="1" x14ac:dyDescent="0.25">
      <c r="A26" s="50"/>
      <c r="B26" s="183" t="s">
        <v>66</v>
      </c>
      <c r="C26" s="184" t="s">
        <v>67</v>
      </c>
      <c r="D26" s="185"/>
      <c r="E26" s="185"/>
      <c r="F26" s="185"/>
      <c r="G26" s="185"/>
      <c r="H26" s="185"/>
      <c r="I26" s="186"/>
      <c r="J26" s="149">
        <v>2</v>
      </c>
      <c r="K26" s="118">
        <v>30</v>
      </c>
      <c r="L26" s="177"/>
      <c r="M26" s="106" t="str">
        <f>IF(OR(L26=""),"",ROUND((SUM(L26:L28,)*5/(SUM(K26))+1)*2,1)/2)</f>
        <v/>
      </c>
    </row>
    <row r="27" spans="1:13" x14ac:dyDescent="0.25">
      <c r="A27" s="51">
        <v>1</v>
      </c>
      <c r="B27" s="33"/>
      <c r="C27" s="126"/>
      <c r="D27" s="127"/>
      <c r="E27" s="127"/>
      <c r="F27" s="127"/>
      <c r="G27" s="127"/>
      <c r="H27" s="127"/>
      <c r="I27" s="128"/>
      <c r="J27" s="150"/>
      <c r="K27" s="119"/>
      <c r="L27" s="178"/>
      <c r="M27" s="107"/>
    </row>
    <row r="28" spans="1:13" x14ac:dyDescent="0.25">
      <c r="A28" s="52"/>
      <c r="B28" s="34"/>
      <c r="C28" s="123"/>
      <c r="D28" s="124"/>
      <c r="E28" s="124"/>
      <c r="F28" s="124"/>
      <c r="G28" s="124"/>
      <c r="H28" s="124"/>
      <c r="I28" s="125"/>
      <c r="J28" s="151"/>
      <c r="K28" s="120"/>
      <c r="L28" s="179"/>
      <c r="M28" s="108"/>
    </row>
    <row r="29" spans="1:13" x14ac:dyDescent="0.25">
      <c r="A29" s="50"/>
      <c r="B29" s="32"/>
      <c r="C29" s="129"/>
      <c r="D29" s="130"/>
      <c r="E29" s="130"/>
      <c r="F29" s="130"/>
      <c r="G29" s="130"/>
      <c r="H29" s="130"/>
      <c r="I29" s="131"/>
      <c r="J29" s="149">
        <v>1</v>
      </c>
      <c r="K29" s="118">
        <v>20</v>
      </c>
      <c r="L29" s="103"/>
      <c r="M29" s="121" t="str">
        <f>IF(OR(L29=""),"",ROUND((SUM(L29:L31,)*5/(SUM(K29))+1)*2,1)/2)</f>
        <v/>
      </c>
    </row>
    <row r="30" spans="1:13" x14ac:dyDescent="0.25">
      <c r="A30" s="51">
        <v>2</v>
      </c>
      <c r="B30" s="33"/>
      <c r="C30" s="132"/>
      <c r="D30" s="133"/>
      <c r="E30" s="133"/>
      <c r="F30" s="133"/>
      <c r="G30" s="133"/>
      <c r="H30" s="133"/>
      <c r="I30" s="134"/>
      <c r="J30" s="150"/>
      <c r="K30" s="119"/>
      <c r="L30" s="104"/>
      <c r="M30" s="121"/>
    </row>
    <row r="31" spans="1:13" x14ac:dyDescent="0.25">
      <c r="A31" s="52"/>
      <c r="B31" s="34"/>
      <c r="C31" s="135"/>
      <c r="D31" s="136"/>
      <c r="E31" s="136"/>
      <c r="F31" s="136"/>
      <c r="G31" s="136"/>
      <c r="H31" s="136"/>
      <c r="I31" s="137"/>
      <c r="J31" s="151"/>
      <c r="K31" s="120"/>
      <c r="L31" s="105"/>
      <c r="M31" s="122"/>
    </row>
    <row r="32" spans="1:13" x14ac:dyDescent="0.25">
      <c r="A32" s="50"/>
      <c r="B32" s="32"/>
      <c r="C32" s="129"/>
      <c r="D32" s="139"/>
      <c r="E32" s="139"/>
      <c r="F32" s="139"/>
      <c r="G32" s="139"/>
      <c r="H32" s="139"/>
      <c r="I32" s="140"/>
      <c r="J32" s="149">
        <v>1</v>
      </c>
      <c r="K32" s="118">
        <v>10</v>
      </c>
      <c r="L32" s="177"/>
      <c r="M32" s="106" t="str">
        <f>IF(OR(L32=""),"",ROUND((SUM(L32:L34,)*5/(SUM(K32))+1)*2,1)/2)</f>
        <v/>
      </c>
    </row>
    <row r="33" spans="1:13" x14ac:dyDescent="0.25">
      <c r="A33" s="51">
        <v>3</v>
      </c>
      <c r="B33" s="33"/>
      <c r="C33" s="126"/>
      <c r="D33" s="127"/>
      <c r="E33" s="127"/>
      <c r="F33" s="127"/>
      <c r="G33" s="127"/>
      <c r="H33" s="127"/>
      <c r="I33" s="128"/>
      <c r="J33" s="150"/>
      <c r="K33" s="119"/>
      <c r="L33" s="178"/>
      <c r="M33" s="107"/>
    </row>
    <row r="34" spans="1:13" x14ac:dyDescent="0.25">
      <c r="A34" s="52"/>
      <c r="B34" s="34"/>
      <c r="C34" s="123"/>
      <c r="D34" s="124"/>
      <c r="E34" s="124"/>
      <c r="F34" s="124"/>
      <c r="G34" s="124"/>
      <c r="H34" s="124"/>
      <c r="I34" s="125"/>
      <c r="J34" s="151"/>
      <c r="K34" s="120"/>
      <c r="L34" s="179"/>
      <c r="M34" s="108"/>
    </row>
    <row r="35" spans="1:13" x14ac:dyDescent="0.25">
      <c r="A35" s="50"/>
      <c r="B35" s="32"/>
      <c r="C35" s="129"/>
      <c r="D35" s="130"/>
      <c r="E35" s="130"/>
      <c r="F35" s="130"/>
      <c r="G35" s="130"/>
      <c r="H35" s="130"/>
      <c r="I35" s="131"/>
      <c r="J35" s="149">
        <v>2</v>
      </c>
      <c r="K35" s="118">
        <v>40</v>
      </c>
      <c r="L35" s="103"/>
      <c r="M35" s="106" t="str">
        <f>IF(OR(L35=""),"",ROUND((SUM(L35:L37,)*5/(SUM(K35))+1)*2,1)/2)</f>
        <v/>
      </c>
    </row>
    <row r="36" spans="1:13" x14ac:dyDescent="0.25">
      <c r="A36" s="51">
        <v>4</v>
      </c>
      <c r="B36" s="33"/>
      <c r="C36" s="126"/>
      <c r="D36" s="127"/>
      <c r="E36" s="127"/>
      <c r="F36" s="127"/>
      <c r="G36" s="127"/>
      <c r="H36" s="127"/>
      <c r="I36" s="128"/>
      <c r="J36" s="150"/>
      <c r="K36" s="119"/>
      <c r="L36" s="104"/>
      <c r="M36" s="107"/>
    </row>
    <row r="37" spans="1:13" x14ac:dyDescent="0.25">
      <c r="A37" s="52"/>
      <c r="B37" s="34"/>
      <c r="C37" s="123"/>
      <c r="D37" s="124"/>
      <c r="E37" s="124"/>
      <c r="F37" s="124"/>
      <c r="G37" s="124"/>
      <c r="H37" s="124"/>
      <c r="I37" s="125"/>
      <c r="J37" s="151"/>
      <c r="K37" s="120"/>
      <c r="L37" s="105"/>
      <c r="M37" s="108"/>
    </row>
    <row r="38" spans="1:13" ht="15.75" customHeight="1" thickBot="1" x14ac:dyDescent="0.3">
      <c r="A38" s="61"/>
      <c r="B38" s="64"/>
      <c r="C38" s="65"/>
      <c r="D38" s="65"/>
      <c r="E38" s="65"/>
      <c r="F38" s="65"/>
      <c r="G38" s="65"/>
      <c r="H38" s="65"/>
      <c r="I38" s="65"/>
      <c r="J38" s="63" t="s">
        <v>55</v>
      </c>
      <c r="K38" s="62">
        <f>SUM(K26:K37)</f>
        <v>100</v>
      </c>
      <c r="L38" s="66" t="str">
        <f>IF(OR(L26="",L29="",L32="",L35=""),"",SUM(L26,L29,L32,L35))</f>
        <v/>
      </c>
      <c r="M38" s="35"/>
    </row>
    <row r="39" spans="1:13" x14ac:dyDescent="0.25">
      <c r="A39" s="53"/>
      <c r="B39" s="67"/>
      <c r="C39" s="35"/>
      <c r="D39" s="35"/>
      <c r="E39" s="35"/>
      <c r="F39" s="35"/>
      <c r="G39" s="35"/>
      <c r="H39" s="35"/>
      <c r="I39" s="70"/>
      <c r="J39" s="35"/>
      <c r="K39" s="25"/>
      <c r="L39" s="112" t="str">
        <f>IF(OR(L26="",L29="",L32="",L35=""),"",ROUND((SUM(L26,L29,L32,L35)*5/(SUM(K26:K37))+1)*2,0)/2)</f>
        <v/>
      </c>
      <c r="M39" s="25"/>
    </row>
    <row r="40" spans="1:13" x14ac:dyDescent="0.25">
      <c r="A40" s="55" t="s">
        <v>18</v>
      </c>
      <c r="B40" s="67"/>
      <c r="C40" s="35"/>
      <c r="D40" s="35"/>
      <c r="E40" s="35"/>
      <c r="F40" s="35"/>
      <c r="G40" s="35"/>
      <c r="H40" s="35"/>
      <c r="I40" s="70"/>
      <c r="J40" s="56" t="s">
        <v>12</v>
      </c>
      <c r="K40" s="25"/>
      <c r="L40" s="113"/>
      <c r="M40" s="25"/>
    </row>
    <row r="41" spans="1:13" ht="15.75" thickBot="1" x14ac:dyDescent="0.3">
      <c r="A41" s="57"/>
      <c r="B41" s="67"/>
      <c r="C41" s="35"/>
      <c r="D41" s="35"/>
      <c r="E41" s="35"/>
      <c r="F41" s="35"/>
      <c r="G41" s="35"/>
      <c r="H41" s="35"/>
      <c r="I41" s="70"/>
      <c r="J41" s="35"/>
      <c r="K41" s="25"/>
      <c r="L41" s="114"/>
      <c r="M41" s="25"/>
    </row>
    <row r="42" spans="1:13" ht="23.25" x14ac:dyDescent="0.35">
      <c r="A42" s="41" t="s">
        <v>35</v>
      </c>
      <c r="B42" s="68"/>
      <c r="C42" s="42"/>
      <c r="D42" s="42"/>
      <c r="E42" s="42"/>
      <c r="F42" s="42"/>
      <c r="G42" s="42"/>
      <c r="H42" s="42"/>
      <c r="I42" s="69"/>
      <c r="J42" s="42"/>
      <c r="K42" s="43"/>
      <c r="L42" s="35"/>
      <c r="M42" s="35"/>
    </row>
    <row r="43" spans="1:13" x14ac:dyDescent="0.25">
      <c r="A43" s="169" t="s">
        <v>0</v>
      </c>
      <c r="B43" s="170" t="s">
        <v>26</v>
      </c>
      <c r="C43" s="171" t="s">
        <v>51</v>
      </c>
      <c r="D43" s="172"/>
      <c r="E43" s="173"/>
      <c r="F43" s="173"/>
      <c r="G43" s="172"/>
      <c r="H43" s="173"/>
      <c r="I43" s="173"/>
      <c r="J43" s="174" t="s">
        <v>14</v>
      </c>
      <c r="K43" s="169" t="s">
        <v>1</v>
      </c>
      <c r="L43" s="175" t="s">
        <v>10</v>
      </c>
      <c r="M43" s="175" t="s">
        <v>48</v>
      </c>
    </row>
    <row r="44" spans="1:13" x14ac:dyDescent="0.25">
      <c r="A44" s="176"/>
      <c r="B44" s="32"/>
      <c r="C44" s="129"/>
      <c r="D44" s="130"/>
      <c r="E44" s="130"/>
      <c r="F44" s="130"/>
      <c r="G44" s="130"/>
      <c r="H44" s="130"/>
      <c r="I44" s="131"/>
      <c r="J44" s="149">
        <v>1</v>
      </c>
      <c r="K44" s="71"/>
      <c r="L44" s="103"/>
      <c r="M44" s="106" t="str">
        <f t="shared" ref="M44" si="0">IF(OR(L44=""),"",ROUND((SUM(L44:L46,)*5/(SUM(K44))+1)*2,1)/2)</f>
        <v/>
      </c>
    </row>
    <row r="45" spans="1:13" x14ac:dyDescent="0.25">
      <c r="A45" s="51">
        <v>1</v>
      </c>
      <c r="B45" s="33"/>
      <c r="C45" s="126"/>
      <c r="D45" s="127"/>
      <c r="E45" s="127"/>
      <c r="F45" s="127"/>
      <c r="G45" s="127"/>
      <c r="H45" s="127"/>
      <c r="I45" s="128"/>
      <c r="J45" s="150"/>
      <c r="K45" s="72">
        <v>15</v>
      </c>
      <c r="L45" s="104"/>
      <c r="M45" s="107"/>
    </row>
    <row r="46" spans="1:13" x14ac:dyDescent="0.25">
      <c r="A46" s="52"/>
      <c r="B46" s="34"/>
      <c r="C46" s="123"/>
      <c r="D46" s="124"/>
      <c r="E46" s="124"/>
      <c r="F46" s="124"/>
      <c r="G46" s="124"/>
      <c r="H46" s="124"/>
      <c r="I46" s="125"/>
      <c r="J46" s="151"/>
      <c r="K46" s="73"/>
      <c r="L46" s="105"/>
      <c r="M46" s="108"/>
    </row>
    <row r="47" spans="1:13" x14ac:dyDescent="0.25">
      <c r="A47" s="50"/>
      <c r="B47" s="32"/>
      <c r="C47" s="129"/>
      <c r="D47" s="130"/>
      <c r="E47" s="130"/>
      <c r="F47" s="130"/>
      <c r="G47" s="130"/>
      <c r="H47" s="130"/>
      <c r="I47" s="131"/>
      <c r="J47" s="149">
        <v>1</v>
      </c>
      <c r="K47" s="71"/>
      <c r="L47" s="103"/>
      <c r="M47" s="106" t="str">
        <f t="shared" ref="M47" si="1">IF(OR(L47=""),"",ROUND((SUM(L47:L49,)*5/(SUM(K47))+1)*2,1)/2)</f>
        <v/>
      </c>
    </row>
    <row r="48" spans="1:13" x14ac:dyDescent="0.25">
      <c r="A48" s="51">
        <v>2</v>
      </c>
      <c r="B48" s="33"/>
      <c r="C48" s="132"/>
      <c r="D48" s="133"/>
      <c r="E48" s="133"/>
      <c r="F48" s="133"/>
      <c r="G48" s="133"/>
      <c r="H48" s="133"/>
      <c r="I48" s="134"/>
      <c r="J48" s="150"/>
      <c r="K48" s="72">
        <v>25</v>
      </c>
      <c r="L48" s="104"/>
      <c r="M48" s="107"/>
    </row>
    <row r="49" spans="1:13" x14ac:dyDescent="0.25">
      <c r="A49" s="52"/>
      <c r="B49" s="34"/>
      <c r="C49" s="135"/>
      <c r="D49" s="136"/>
      <c r="E49" s="136"/>
      <c r="F49" s="136"/>
      <c r="G49" s="136"/>
      <c r="H49" s="136"/>
      <c r="I49" s="137"/>
      <c r="J49" s="151"/>
      <c r="K49" s="73"/>
      <c r="L49" s="105"/>
      <c r="M49" s="108"/>
    </row>
    <row r="50" spans="1:13" x14ac:dyDescent="0.25">
      <c r="A50" s="50"/>
      <c r="B50" s="32"/>
      <c r="C50" s="129"/>
      <c r="D50" s="130"/>
      <c r="E50" s="130"/>
      <c r="F50" s="130"/>
      <c r="G50" s="130"/>
      <c r="H50" s="130"/>
      <c r="I50" s="131"/>
      <c r="J50" s="149">
        <v>3</v>
      </c>
      <c r="K50" s="71"/>
      <c r="L50" s="103"/>
      <c r="M50" s="106" t="str">
        <f t="shared" ref="M50" si="2">IF(OR(L50=""),"",ROUND((SUM(L50:L52,)*5/(SUM(K50))+1)*2,1)/2)</f>
        <v/>
      </c>
    </row>
    <row r="51" spans="1:13" x14ac:dyDescent="0.25">
      <c r="A51" s="51">
        <v>4</v>
      </c>
      <c r="B51" s="33"/>
      <c r="C51" s="126"/>
      <c r="D51" s="127"/>
      <c r="E51" s="127"/>
      <c r="F51" s="127"/>
      <c r="G51" s="127"/>
      <c r="H51" s="127"/>
      <c r="I51" s="128"/>
      <c r="J51" s="150"/>
      <c r="K51" s="72">
        <v>60</v>
      </c>
      <c r="L51" s="104"/>
      <c r="M51" s="107"/>
    </row>
    <row r="52" spans="1:13" x14ac:dyDescent="0.25">
      <c r="A52" s="52"/>
      <c r="B52" s="34"/>
      <c r="C52" s="123"/>
      <c r="D52" s="124"/>
      <c r="E52" s="124"/>
      <c r="F52" s="124"/>
      <c r="G52" s="124"/>
      <c r="H52" s="124"/>
      <c r="I52" s="125"/>
      <c r="J52" s="151"/>
      <c r="K52" s="73"/>
      <c r="L52" s="105"/>
      <c r="M52" s="108"/>
    </row>
    <row r="53" spans="1:13" ht="15.75" customHeight="1" thickBot="1" x14ac:dyDescent="0.3">
      <c r="A53" s="61"/>
      <c r="B53" s="64"/>
      <c r="C53" s="65"/>
      <c r="D53" s="65"/>
      <c r="E53" s="65"/>
      <c r="F53" s="65"/>
      <c r="G53" s="65"/>
      <c r="H53" s="65"/>
      <c r="I53" s="65"/>
      <c r="J53" s="63" t="s">
        <v>55</v>
      </c>
      <c r="K53" s="62">
        <f>SUM(K44:K52)</f>
        <v>100</v>
      </c>
      <c r="L53" s="66" t="str">
        <f>IF(OR(L44="",L47="",L50=""),"",SUM(L44,L47,L50))</f>
        <v/>
      </c>
      <c r="M53" s="35"/>
    </row>
    <row r="54" spans="1:13" x14ac:dyDescent="0.25">
      <c r="A54" s="53"/>
      <c r="B54" s="35"/>
      <c r="C54" s="35"/>
      <c r="D54" s="35"/>
      <c r="E54" s="35"/>
      <c r="F54" s="35"/>
      <c r="G54" s="35"/>
      <c r="H54" s="35"/>
      <c r="I54" s="35"/>
      <c r="J54" s="35"/>
      <c r="K54" s="25"/>
      <c r="L54" s="112" t="str">
        <f>IF(OR(L44="",L47="",L50=""),"",ROUND((SUM(L44,L47,L50)*5/(SUM(K44:K52))+1)*2,0)/2)</f>
        <v/>
      </c>
      <c r="M54" s="25"/>
    </row>
    <row r="55" spans="1:13" x14ac:dyDescent="0.25">
      <c r="A55" s="55" t="s">
        <v>18</v>
      </c>
      <c r="B55" s="35"/>
      <c r="C55" s="35"/>
      <c r="D55" s="35"/>
      <c r="E55" s="35"/>
      <c r="F55" s="35"/>
      <c r="G55" s="35"/>
      <c r="H55" s="35"/>
      <c r="I55" s="35"/>
      <c r="J55" s="56" t="s">
        <v>13</v>
      </c>
      <c r="K55" s="25"/>
      <c r="L55" s="113"/>
      <c r="M55" s="25"/>
    </row>
    <row r="56" spans="1:13" ht="15.75" thickBot="1" x14ac:dyDescent="0.3">
      <c r="A56" s="57"/>
      <c r="B56" s="59"/>
      <c r="C56" s="59"/>
      <c r="D56" s="59"/>
      <c r="E56" s="59"/>
      <c r="F56" s="59"/>
      <c r="G56" s="59"/>
      <c r="H56" s="59"/>
      <c r="I56" s="59"/>
      <c r="J56" s="59"/>
      <c r="K56" s="74"/>
      <c r="L56" s="114"/>
      <c r="M56" s="25"/>
    </row>
    <row r="57" spans="1:13" ht="15.75" thickBo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25"/>
      <c r="L57" s="26"/>
      <c r="M57" s="25"/>
    </row>
    <row r="58" spans="1:13" ht="15" customHeight="1" x14ac:dyDescent="0.25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112" t="str">
        <f>IF(OR(L21="",L39="",L54="",),"",ROUND(AVERAGE(L21,L39,L54)*2,0)/2)</f>
        <v/>
      </c>
      <c r="M58" s="25"/>
    </row>
    <row r="59" spans="1:13" ht="17.25" customHeight="1" x14ac:dyDescent="0.25">
      <c r="A59" s="146" t="s">
        <v>49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8"/>
      <c r="L59" s="113"/>
      <c r="M59" s="25"/>
    </row>
    <row r="60" spans="1:13" ht="15.75" customHeight="1" thickBot="1" x14ac:dyDescent="0.3">
      <c r="A60" s="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114"/>
      <c r="M60" s="25"/>
    </row>
    <row r="61" spans="1:1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3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</sheetData>
  <sheetProtection sheet="1" objects="1" scenarios="1"/>
  <mergeCells count="82">
    <mergeCell ref="A3:B6"/>
    <mergeCell ref="D5:E5"/>
    <mergeCell ref="J5:M5"/>
    <mergeCell ref="C6:D6"/>
    <mergeCell ref="C44:I44"/>
    <mergeCell ref="C28:I28"/>
    <mergeCell ref="C29:I29"/>
    <mergeCell ref="C30:I30"/>
    <mergeCell ref="C31:I31"/>
    <mergeCell ref="J44:J46"/>
    <mergeCell ref="J26:J28"/>
    <mergeCell ref="J29:J31"/>
    <mergeCell ref="J32:J34"/>
    <mergeCell ref="J35:J37"/>
    <mergeCell ref="C17:I17"/>
    <mergeCell ref="L58:L60"/>
    <mergeCell ref="D3:E3"/>
    <mergeCell ref="J3:M3"/>
    <mergeCell ref="D4:E4"/>
    <mergeCell ref="J4:M4"/>
    <mergeCell ref="A59:K59"/>
    <mergeCell ref="J47:J49"/>
    <mergeCell ref="J50:J52"/>
    <mergeCell ref="C27:I27"/>
    <mergeCell ref="C10:I10"/>
    <mergeCell ref="C11:I11"/>
    <mergeCell ref="C12:I12"/>
    <mergeCell ref="C13:I13"/>
    <mergeCell ref="C14:I14"/>
    <mergeCell ref="C15:I15"/>
    <mergeCell ref="C16:I16"/>
    <mergeCell ref="C18:I18"/>
    <mergeCell ref="C19:I19"/>
    <mergeCell ref="C26:I26"/>
    <mergeCell ref="M13:M16"/>
    <mergeCell ref="C37:I37"/>
    <mergeCell ref="C32:I32"/>
    <mergeCell ref="C33:I33"/>
    <mergeCell ref="C34:I34"/>
    <mergeCell ref="C35:I35"/>
    <mergeCell ref="C36:I36"/>
    <mergeCell ref="J17:J19"/>
    <mergeCell ref="C52:I52"/>
    <mergeCell ref="C45:I45"/>
    <mergeCell ref="C46:I46"/>
    <mergeCell ref="C47:I47"/>
    <mergeCell ref="C48:I48"/>
    <mergeCell ref="C49:I49"/>
    <mergeCell ref="C50:I50"/>
    <mergeCell ref="C51:I51"/>
    <mergeCell ref="L54:L56"/>
    <mergeCell ref="L26:L28"/>
    <mergeCell ref="M26:M28"/>
    <mergeCell ref="K26:K28"/>
    <mergeCell ref="K29:K31"/>
    <mergeCell ref="L29:L31"/>
    <mergeCell ref="M29:M31"/>
    <mergeCell ref="K32:K34"/>
    <mergeCell ref="L32:L34"/>
    <mergeCell ref="M32:M34"/>
    <mergeCell ref="K35:K37"/>
    <mergeCell ref="L35:L37"/>
    <mergeCell ref="M35:M37"/>
    <mergeCell ref="L50:L52"/>
    <mergeCell ref="M50:M52"/>
    <mergeCell ref="L39:L41"/>
    <mergeCell ref="A1:M1"/>
    <mergeCell ref="L44:L46"/>
    <mergeCell ref="M44:M46"/>
    <mergeCell ref="L47:L49"/>
    <mergeCell ref="M47:M49"/>
    <mergeCell ref="K17:K19"/>
    <mergeCell ref="L17:L19"/>
    <mergeCell ref="M17:M19"/>
    <mergeCell ref="L21:L23"/>
    <mergeCell ref="J10:J12"/>
    <mergeCell ref="K10:K12"/>
    <mergeCell ref="L10:L12"/>
    <mergeCell ref="M10:M12"/>
    <mergeCell ref="J13:J16"/>
    <mergeCell ref="K13:K16"/>
    <mergeCell ref="L13:L16"/>
  </mergeCells>
  <conditionalFormatting sqref="L10:L12">
    <cfRule type="top10" priority="15" rank="25"/>
    <cfRule type="cellIs" priority="16" operator="between">
      <formula>1</formula>
      <formula>25</formula>
    </cfRule>
  </conditionalFormatting>
  <conditionalFormatting sqref="L17:L19">
    <cfRule type="top10" priority="13" rank="25"/>
    <cfRule type="cellIs" priority="14" operator="between">
      <formula>1</formula>
      <formula>25</formula>
    </cfRule>
  </conditionalFormatting>
  <conditionalFormatting sqref="L35:L37">
    <cfRule type="top10" priority="11" rank="25"/>
    <cfRule type="cellIs" priority="12" operator="between">
      <formula>1</formula>
      <formula>25</formula>
    </cfRule>
  </conditionalFormatting>
  <conditionalFormatting sqref="L32:L34">
    <cfRule type="top10" priority="9" rank="25"/>
    <cfRule type="cellIs" priority="10" operator="between">
      <formula>1</formula>
      <formula>25</formula>
    </cfRule>
  </conditionalFormatting>
  <conditionalFormatting sqref="L26:L28">
    <cfRule type="top10" priority="7" rank="25"/>
    <cfRule type="cellIs" priority="8" operator="between">
      <formula>1</formula>
      <formula>25</formula>
    </cfRule>
  </conditionalFormatting>
  <conditionalFormatting sqref="L47:L49">
    <cfRule type="top10" priority="5" rank="25"/>
    <cfRule type="cellIs" priority="6" operator="between">
      <formula>1</formula>
      <formula>25</formula>
    </cfRule>
  </conditionalFormatting>
  <conditionalFormatting sqref="L44:L46">
    <cfRule type="top10" priority="3" rank="25"/>
    <cfRule type="cellIs" priority="4" operator="between">
      <formula>1</formula>
      <formula>25</formula>
    </cfRule>
  </conditionalFormatting>
  <conditionalFormatting sqref="L50:L52">
    <cfRule type="top10" priority="1" rank="25"/>
    <cfRule type="cellIs" priority="2" operator="between">
      <formula>1</formula>
      <formula>25</formula>
    </cfRule>
  </conditionalFormatting>
  <dataValidations count="8">
    <dataValidation type="whole" operator="lessThan" allowBlank="1" showInputMessage="1" showErrorMessage="1" sqref="L10:L12">
      <formula1>36</formula1>
    </dataValidation>
    <dataValidation type="whole" operator="lessThan" allowBlank="1" showInputMessage="1" showErrorMessage="1" sqref="L17:L19">
      <formula1>11</formula1>
    </dataValidation>
    <dataValidation type="whole" operator="lessThan" allowBlank="1" showInputMessage="1" showErrorMessage="1" sqref="L13:L16">
      <formula1>56</formula1>
    </dataValidation>
    <dataValidation type="whole" operator="lessThan" allowBlank="1" showInputMessage="1" showErrorMessage="1" sqref="L32:L34 L44:L46">
      <formula1>16</formula1>
    </dataValidation>
    <dataValidation type="whole" operator="lessThan" allowBlank="1" showInputMessage="1" showErrorMessage="1" sqref="L26:L28 L47:L49">
      <formula1>26</formula1>
    </dataValidation>
    <dataValidation type="whole" operator="lessThan" allowBlank="1" showInputMessage="1" showErrorMessage="1" sqref="L35:L37">
      <formula1>41</formula1>
    </dataValidation>
    <dataValidation type="whole" operator="lessThan" allowBlank="1" showInputMessage="1" showErrorMessage="1" sqref="L50:L52">
      <formula1>61</formula1>
    </dataValidation>
    <dataValidation type="whole" operator="lessThan" allowBlank="1" showInputMessage="1" showErrorMessage="1" sqref="L29:L31">
      <formula1>21</formula1>
    </dataValidation>
  </dataValidations>
  <pageMargins left="0.70866141732283472" right="0.19685039370078741" top="0.59055118110236227" bottom="0.59055118110236227" header="0.31496062992125984" footer="0.31496062992125984"/>
  <pageSetup paperSize="8" scale="94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Informations MMA</vt:lpstr>
      <vt:lpstr>MMA_eval_CI</vt:lpstr>
      <vt:lpstr>'Informations MMA'!Druckbereich</vt:lpstr>
      <vt:lpstr>MMA_eval_CI!Druckbereich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2018-05-30T14:55:41Z</cp:lastPrinted>
  <dcterms:created xsi:type="dcterms:W3CDTF">2017-08-07T05:30:25Z</dcterms:created>
  <dcterms:modified xsi:type="dcterms:W3CDTF">2019-08-07T08:31:12Z</dcterms:modified>
</cp:coreProperties>
</file>