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Projekte\Revision_tech_GB\Anhänge Bildungsplan\QV-Ausführungsbestimmungen\Leistungsdokumentation_üK\"/>
    </mc:Choice>
  </mc:AlternateContent>
  <bookViews>
    <workbookView xWindow="0" yWindow="0" windowWidth="20520" windowHeight="9510" activeTab="1"/>
  </bookViews>
  <sheets>
    <sheet name="Einleitung AM" sheetId="8" r:id="rId1"/>
    <sheet name="AM_UeK_Bew" sheetId="9" r:id="rId2"/>
  </sheets>
  <definedNames>
    <definedName name="_xlnm.Print_Area" localSheetId="1">AM_UeK_Bew!$A$1:$P$66</definedName>
    <definedName name="_xlnm.Print_Area" localSheetId="0">'Einleitung AM'!$A$12:$N$28</definedName>
  </definedNames>
  <calcPr calcId="162913"/>
</workbook>
</file>

<file path=xl/calcChain.xml><?xml version="1.0" encoding="utf-8"?>
<calcChain xmlns="http://schemas.openxmlformats.org/spreadsheetml/2006/main">
  <c r="N39" i="9" l="1"/>
  <c r="O35" i="9"/>
  <c r="O32" i="9"/>
  <c r="O29" i="9"/>
  <c r="O26" i="9"/>
  <c r="O44" i="9"/>
  <c r="N59" i="9" l="1"/>
  <c r="O56" i="9"/>
  <c r="N51" i="9"/>
  <c r="N50" i="9"/>
  <c r="M50" i="9"/>
  <c r="O47" i="9"/>
  <c r="M38" i="9"/>
  <c r="N21" i="9"/>
  <c r="N20" i="9"/>
  <c r="M20" i="9"/>
  <c r="O17" i="9"/>
  <c r="O13" i="9"/>
  <c r="O10" i="9"/>
  <c r="U9" i="8"/>
  <c r="T9" i="8"/>
  <c r="S9" i="8"/>
  <c r="R9" i="8"/>
  <c r="N9" i="8"/>
  <c r="M9" i="8"/>
  <c r="J9" i="8"/>
  <c r="F9" i="8"/>
  <c r="B9" i="8"/>
  <c r="Q8" i="8"/>
  <c r="P8" i="8" s="1"/>
  <c r="M8" i="8"/>
  <c r="L8" i="8"/>
  <c r="I8" i="8"/>
  <c r="H8" i="8" s="1"/>
  <c r="E8" i="8"/>
  <c r="D8" i="8"/>
  <c r="Q7" i="8"/>
  <c r="P7" i="8" s="1"/>
  <c r="M7" i="8"/>
  <c r="L7" i="8"/>
  <c r="I7" i="8"/>
  <c r="H7" i="8" s="1"/>
  <c r="E7" i="8"/>
  <c r="D7" i="8"/>
  <c r="Q6" i="8"/>
  <c r="P6" i="8" s="1"/>
  <c r="M6" i="8"/>
  <c r="L6" i="8"/>
  <c r="I6" i="8"/>
  <c r="H6" i="8" s="1"/>
  <c r="E6" i="8"/>
  <c r="D6" i="8"/>
  <c r="Q5" i="8"/>
  <c r="P5" i="8" s="1"/>
  <c r="M5" i="8"/>
  <c r="L5" i="8"/>
  <c r="I5" i="8"/>
  <c r="H5" i="8" s="1"/>
  <c r="E5" i="8"/>
  <c r="D5" i="8"/>
  <c r="Q4" i="8"/>
  <c r="Q9" i="8" s="1"/>
  <c r="M4" i="8"/>
  <c r="L4" i="8"/>
  <c r="L9" i="8" s="1"/>
  <c r="I4" i="8"/>
  <c r="E4" i="8"/>
  <c r="E9" i="8" s="1"/>
  <c r="D4" i="8"/>
  <c r="D9" i="8" s="1"/>
  <c r="N63" i="9" l="1"/>
  <c r="H9" i="8"/>
  <c r="I9" i="8"/>
  <c r="P4" i="8"/>
  <c r="P9" i="8" s="1"/>
</calcChain>
</file>

<file path=xl/sharedStrings.xml><?xml version="1.0" encoding="utf-8"?>
<sst xmlns="http://schemas.openxmlformats.org/spreadsheetml/2006/main" count="113" uniqueCount="75">
  <si>
    <t>Die Prozentzahlen sind rein informativ und bleiben bei der Berechnung ohne Funktion.</t>
  </si>
  <si>
    <t>Die Prozentzahlen sind auf- bzw. abgerundet. Einfacheres Verständnis.</t>
  </si>
  <si>
    <t>HKB</t>
  </si>
  <si>
    <t>Anzahl zu prüfender Leistungsziele pro HKB:</t>
  </si>
  <si>
    <t>&lt; 10 Punkte</t>
  </si>
  <si>
    <t>bei Punkten</t>
  </si>
  <si>
    <t>max. Pt.</t>
  </si>
  <si>
    <t xml:space="preserve"> err. Pt.</t>
  </si>
  <si>
    <t>Anzahl</t>
  </si>
  <si>
    <t>Im ük sind 10 % der ganzen Ausbildungszeit für die Qualitätssicherung und die Ermittlung der Erfahrungsnote enthalten</t>
  </si>
  <si>
    <t>&gt; 50</t>
  </si>
  <si>
    <t>26 bis 50</t>
  </si>
  <si>
    <t>Anz. LZ</t>
  </si>
  <si>
    <t>Lernende(r):</t>
  </si>
  <si>
    <t>Nr.</t>
  </si>
  <si>
    <t>Name</t>
  </si>
  <si>
    <t>Vorname</t>
  </si>
  <si>
    <t>Lehrbetrieb:</t>
  </si>
  <si>
    <t>Betrieb</t>
  </si>
  <si>
    <t>Adresse</t>
  </si>
  <si>
    <t>PLZ / Ort</t>
  </si>
  <si>
    <t>Ref-Note</t>
  </si>
  <si>
    <t>Berechnung: (Erreichte Punktzahl x 5 / Gesamtpunktzahl) + 1=</t>
  </si>
  <si>
    <t>Die Methoden-, Sozial- und Selbstkompetenzen sind integrierender Bestandteil der Aufgabenstellung. Bewertungsgrundlagen finden sich im Dokument „Kriterien der MSS-Kompetenzen“.</t>
  </si>
  <si>
    <t>Die Bewertung pro Handlungskompetenz wird in einer 1/10 Note ausgewiesen. Diese Note dient nur als Referenz und nicht zur Berechnung der Note für die üK</t>
  </si>
  <si>
    <t>Note ÜK 1</t>
  </si>
  <si>
    <t>Note ÜK 2</t>
  </si>
  <si>
    <t>Note ÜK 3</t>
  </si>
  <si>
    <t>Arbeiten die geprüft wurden</t>
  </si>
  <si>
    <t xml:space="preserve">Note für die überbetrieblichen Kurse: </t>
  </si>
  <si>
    <t>Der Kompetenznachweis pro Ausbildungsjahr ist die (Erreichte Punktzahl x 5 / Gesamtpunktzahl) + 1 auf eine halbe oder ganze Note gerundet</t>
  </si>
  <si>
    <t>Note ÜK 4</t>
  </si>
  <si>
    <t>Kompetenznachweis 2. Lehrjahr AM</t>
  </si>
  <si>
    <t>Kompetenznachweis 3. Lehrjahr AM</t>
  </si>
  <si>
    <t>Kompetenznachweis 1. Lehrjahr AM</t>
  </si>
  <si>
    <t>Kompetenznachweis 4. Lehrjahr AM</t>
  </si>
  <si>
    <t>10 bis 25 Punkte</t>
  </si>
  <si>
    <t>Die Gesamtzahl der Leistungsziele soll maximal 6 pro überbetrieblichen Kurs betragen</t>
  </si>
  <si>
    <t>Bewertungsraster und Leistungsdokumentation in den überbetrieblichen Kursen  AM</t>
  </si>
  <si>
    <t>Stunden Rahmenprogramm / ÜK Bewertung AM</t>
  </si>
  <si>
    <t>1. Lehrjahr</t>
  </si>
  <si>
    <t>2. Lehrjahr</t>
  </si>
  <si>
    <t>3. Lehrjahr</t>
  </si>
  <si>
    <t>4. Lehrjahr</t>
  </si>
  <si>
    <t>3. LJ 
P</t>
  </si>
  <si>
    <t>3. LJ 
N</t>
  </si>
  <si>
    <t>4. LJ 
P</t>
  </si>
  <si>
    <t>4. LJ 
N</t>
  </si>
  <si>
    <t>Total</t>
  </si>
  <si>
    <t>Zeit in h</t>
  </si>
  <si>
    <t xml:space="preserve"> max. Punkte</t>
  </si>
  <si>
    <t>mindestens zu prüfende Leistungsziele</t>
  </si>
  <si>
    <t>Bewertungsraster und Leistungsdokumentation in den überbetrieblichen Kursen AM</t>
  </si>
  <si>
    <t>LZ-Nr.</t>
  </si>
  <si>
    <t>1.1.03</t>
  </si>
  <si>
    <r>
      <rPr>
        <b/>
        <sz val="11"/>
        <color theme="1"/>
        <rFont val="Arial"/>
        <family val="2"/>
      </rPr>
      <t xml:space="preserve">Beispiel: </t>
    </r>
    <r>
      <rPr>
        <sz val="11"/>
        <color theme="1"/>
        <rFont val="Arial"/>
        <family val="2"/>
      </rPr>
      <t>stellen die Lichtsysteme ein und tauschen Leuchtmittel aus.</t>
    </r>
  </si>
  <si>
    <t>1.3.07</t>
  </si>
  <si>
    <t>prüfen, demontieren und montieren Flach-, Rippenriemen und Spannvorricht.</t>
  </si>
  <si>
    <t>1.4.07</t>
  </si>
  <si>
    <t>überprüfen und warten Bremsanlagen nach Anleitung</t>
  </si>
  <si>
    <t>2.1.01</t>
  </si>
  <si>
    <t>Beispiel: tauschen und prüfen Räder, Reifen, adschrauben, Ventile, Reif…</t>
  </si>
  <si>
    <t>2.3.03</t>
  </si>
  <si>
    <t>führen Schweiss- und Wärmearbeiten aus.</t>
  </si>
  <si>
    <t>2.3.06</t>
  </si>
  <si>
    <t>führen Säge-, Bohr- und Gewindereparaturarbeiten aus</t>
  </si>
  <si>
    <t>2.4.02</t>
  </si>
  <si>
    <t>tauschen Batterien aus und laden sie</t>
  </si>
  <si>
    <t>3.5.01</t>
  </si>
  <si>
    <t>werden die Sicherheitsvorschriften im Umgang mit Werkzeugen, Ger…</t>
  </si>
  <si>
    <t>3.4.03</t>
  </si>
  <si>
    <t>warten Lifte und Hebevorrichtungen</t>
  </si>
  <si>
    <t>1.3.11</t>
  </si>
  <si>
    <r>
      <t xml:space="preserve">prüfen die Funktion der Heiz- und Klimaanlage und führen Wartungen so aus, dass das Entweichen von Kältemittel vermieden wird </t>
    </r>
    <r>
      <rPr>
        <b/>
        <sz val="11"/>
        <color rgb="FFFF0000"/>
        <rFont val="Arial"/>
        <family val="2"/>
      </rPr>
      <t>(Bewertung mit 15 Punkte obligatorisch)</t>
    </r>
  </si>
  <si>
    <t>Version, 28.6.2019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</si>
</sst>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Border="1" applyAlignment="1" applyProtection="1">
      <alignment vertical="top"/>
    </xf>
    <xf numFmtId="0" fontId="8" fillId="0" borderId="7" xfId="0" applyFont="1" applyBorder="1" applyAlignment="1" applyProtection="1">
      <alignment vertical="top"/>
    </xf>
    <xf numFmtId="0" fontId="8" fillId="0" borderId="9" xfId="0" applyFont="1" applyBorder="1" applyAlignment="1" applyProtection="1">
      <alignment vertical="top"/>
    </xf>
    <xf numFmtId="0" fontId="8" fillId="0" borderId="15" xfId="0" applyFont="1" applyBorder="1" applyAlignment="1" applyProtection="1">
      <alignment vertical="top"/>
    </xf>
    <xf numFmtId="0" fontId="12" fillId="0" borderId="0" xfId="0" applyFont="1"/>
    <xf numFmtId="0" fontId="0" fillId="0" borderId="0" xfId="0" applyProtection="1">
      <protection locked="0"/>
    </xf>
    <xf numFmtId="0" fontId="12" fillId="0" borderId="0" xfId="0" applyFont="1" applyProtection="1"/>
    <xf numFmtId="0" fontId="10" fillId="0" borderId="14" xfId="0" applyFont="1" applyBorder="1" applyAlignment="1" applyProtection="1"/>
    <xf numFmtId="0" fontId="10" fillId="0" borderId="0" xfId="0" applyFont="1" applyBorder="1" applyAlignment="1" applyProtection="1"/>
    <xf numFmtId="0" fontId="10" fillId="0" borderId="14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0" fillId="0" borderId="0" xfId="0" applyProtection="1"/>
    <xf numFmtId="0" fontId="6" fillId="0" borderId="11" xfId="0" applyFont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0" fontId="5" fillId="2" borderId="15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5" fillId="0" borderId="0" xfId="0" applyFont="1" applyProtection="1"/>
    <xf numFmtId="0" fontId="5" fillId="0" borderId="5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14" fillId="0" borderId="0" xfId="0" applyFont="1"/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/>
    <xf numFmtId="0" fontId="12" fillId="0" borderId="0" xfId="0" applyFont="1" applyAlignmen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5" fillId="0" borderId="15" xfId="0" applyFont="1" applyBorder="1" applyAlignment="1" applyProtection="1">
      <alignment horizontal="center"/>
    </xf>
    <xf numFmtId="0" fontId="4" fillId="0" borderId="15" xfId="0" applyFont="1" applyBorder="1" applyProtection="1"/>
    <xf numFmtId="0" fontId="6" fillId="0" borderId="12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Border="1" applyProtection="1"/>
    <xf numFmtId="49" fontId="5" fillId="2" borderId="9" xfId="0" applyNumberFormat="1" applyFont="1" applyFill="1" applyBorder="1" applyAlignment="1" applyProtection="1">
      <alignment horizontal="center"/>
    </xf>
    <xf numFmtId="0" fontId="4" fillId="2" borderId="15" xfId="0" applyFont="1" applyFill="1" applyBorder="1" applyProtection="1"/>
    <xf numFmtId="0" fontId="4" fillId="2" borderId="1" xfId="0" applyFont="1" applyFill="1" applyBorder="1" applyProtection="1"/>
    <xf numFmtId="0" fontId="4" fillId="0" borderId="2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49" fontId="4" fillId="0" borderId="12" xfId="0" applyNumberFormat="1" applyFont="1" applyBorder="1" applyAlignment="1" applyProtection="1">
      <alignment horizontal="center"/>
    </xf>
    <xf numFmtId="14" fontId="4" fillId="0" borderId="12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4" fillId="0" borderId="7" xfId="0" applyFont="1" applyBorder="1" applyProtection="1"/>
    <xf numFmtId="49" fontId="4" fillId="0" borderId="0" xfId="0" applyNumberFormat="1" applyFont="1" applyBorder="1" applyProtection="1"/>
    <xf numFmtId="49" fontId="4" fillId="0" borderId="0" xfId="0" applyNumberFormat="1" applyFont="1" applyProtection="1"/>
    <xf numFmtId="49" fontId="6" fillId="0" borderId="12" xfId="0" applyNumberFormat="1" applyFont="1" applyBorder="1" applyProtection="1"/>
    <xf numFmtId="0" fontId="4" fillId="0" borderId="12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vertical="top"/>
    </xf>
    <xf numFmtId="0" fontId="8" fillId="0" borderId="14" xfId="0" applyFont="1" applyBorder="1" applyAlignment="1" applyProtection="1">
      <alignment vertical="top"/>
    </xf>
    <xf numFmtId="0" fontId="0" fillId="0" borderId="14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2" fillId="0" borderId="0" xfId="0" applyFont="1" applyProtection="1"/>
    <xf numFmtId="49" fontId="4" fillId="0" borderId="5" xfId="0" applyNumberFormat="1" applyFont="1" applyBorder="1" applyAlignment="1" applyProtection="1">
      <alignment horizontal="center"/>
    </xf>
    <xf numFmtId="0" fontId="4" fillId="0" borderId="0" xfId="0" applyFont="1" applyFill="1" applyAlignment="1">
      <alignment horizontal="left" wrapText="1"/>
    </xf>
    <xf numFmtId="0" fontId="12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vertical="top"/>
    </xf>
    <xf numFmtId="0" fontId="8" fillId="0" borderId="14" xfId="0" applyFont="1" applyBorder="1" applyAlignment="1" applyProtection="1">
      <alignment vertical="top"/>
    </xf>
    <xf numFmtId="0" fontId="0" fillId="0" borderId="14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5" xfId="0" applyBorder="1" applyProtection="1"/>
    <xf numFmtId="0" fontId="8" fillId="0" borderId="11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/>
    <xf numFmtId="0" fontId="10" fillId="0" borderId="11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1" fontId="5" fillId="3" borderId="4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left" vertical="top" wrapText="1"/>
      <protection locked="0"/>
    </xf>
    <xf numFmtId="14" fontId="4" fillId="0" borderId="0" xfId="0" applyNumberFormat="1" applyFont="1" applyFill="1" applyBorder="1" applyAlignment="1" applyProtection="1">
      <alignment horizontal="left" vertical="top" wrapText="1"/>
      <protection locked="0"/>
    </xf>
    <xf numFmtId="14" fontId="4" fillId="0" borderId="8" xfId="0" applyNumberFormat="1" applyFont="1" applyFill="1" applyBorder="1" applyAlignment="1" applyProtection="1">
      <alignment horizontal="left" vertical="top" wrapText="1"/>
      <protection locked="0"/>
    </xf>
    <xf numFmtId="14" fontId="4" fillId="0" borderId="9" xfId="0" applyNumberFormat="1" applyFont="1" applyFill="1" applyBorder="1" applyAlignment="1" applyProtection="1">
      <alignment horizontal="left" vertical="top" wrapText="1"/>
      <protection locked="0"/>
    </xf>
    <xf numFmtId="14" fontId="4" fillId="0" borderId="15" xfId="0" applyNumberFormat="1" applyFont="1" applyFill="1" applyBorder="1" applyAlignment="1" applyProtection="1">
      <alignment horizontal="left" vertical="top" wrapText="1"/>
      <protection locked="0"/>
    </xf>
    <xf numFmtId="1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64" fontId="13" fillId="0" borderId="16" xfId="0" applyNumberFormat="1" applyFont="1" applyBorder="1" applyAlignment="1" applyProtection="1">
      <alignment horizontal="center" vertical="center" wrapText="1"/>
    </xf>
    <xf numFmtId="164" fontId="13" fillId="0" borderId="17" xfId="0" applyNumberFormat="1" applyFont="1" applyBorder="1" applyAlignment="1" applyProtection="1">
      <alignment horizontal="center" vertical="center" wrapText="1"/>
    </xf>
    <xf numFmtId="164" fontId="13" fillId="0" borderId="18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14" fontId="4" fillId="0" borderId="7" xfId="0" applyNumberFormat="1" applyFont="1" applyBorder="1" applyAlignment="1" applyProtection="1">
      <alignment horizontal="left" vertical="top" wrapText="1"/>
      <protection locked="0"/>
    </xf>
    <xf numFmtId="14" fontId="4" fillId="0" borderId="0" xfId="0" applyNumberFormat="1" applyFont="1" applyBorder="1" applyAlignment="1" applyProtection="1">
      <alignment horizontal="left" vertical="top" wrapText="1"/>
      <protection locked="0"/>
    </xf>
    <xf numFmtId="14" fontId="4" fillId="0" borderId="8" xfId="0" applyNumberFormat="1" applyFont="1" applyBorder="1" applyAlignment="1" applyProtection="1">
      <alignment horizontal="left" vertical="top" wrapText="1"/>
      <protection locked="0"/>
    </xf>
    <xf numFmtId="14" fontId="4" fillId="0" borderId="9" xfId="0" applyNumberFormat="1" applyFont="1" applyBorder="1" applyAlignment="1" applyProtection="1">
      <alignment horizontal="left" vertical="top" wrapText="1"/>
      <protection locked="0"/>
    </xf>
    <xf numFmtId="14" fontId="4" fillId="0" borderId="15" xfId="0" applyNumberFormat="1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1" fillId="0" borderId="0" xfId="0" applyFont="1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zoomScaleNormal="100" zoomScaleSheetLayoutView="90" workbookViewId="0">
      <selection activeCell="W26" sqref="W26"/>
    </sheetView>
  </sheetViews>
  <sheetFormatPr baseColWidth="10" defaultRowHeight="15" x14ac:dyDescent="0.25"/>
  <cols>
    <col min="1" max="1" width="6.140625" customWidth="1"/>
    <col min="2" max="2" width="6.28515625" customWidth="1"/>
    <col min="3" max="3" width="6.5703125" customWidth="1"/>
    <col min="4" max="4" width="11.42578125" customWidth="1"/>
    <col min="5" max="6" width="7" customWidth="1"/>
    <col min="7" max="7" width="6.85546875" customWidth="1"/>
    <col min="8" max="8" width="11.42578125" customWidth="1"/>
    <col min="9" max="9" width="7.140625" customWidth="1"/>
    <col min="10" max="11" width="6.42578125" customWidth="1"/>
    <col min="12" max="12" width="11.42578125" customWidth="1"/>
    <col min="13" max="13" width="6.85546875" customWidth="1"/>
    <col min="14" max="15" width="6.5703125" customWidth="1"/>
    <col min="17" max="17" width="6.5703125" customWidth="1"/>
    <col min="18" max="18" width="7.140625" customWidth="1"/>
    <col min="19" max="19" width="6.85546875" customWidth="1"/>
    <col min="20" max="20" width="6.7109375" customWidth="1"/>
    <col min="21" max="21" width="6.5703125" customWidth="1"/>
  </cols>
  <sheetData>
    <row r="1" spans="1:21" s="26" customFormat="1" ht="23.25" customHeight="1" x14ac:dyDescent="0.35">
      <c r="A1" s="9" t="s">
        <v>39</v>
      </c>
      <c r="L1" s="183" t="s">
        <v>74</v>
      </c>
    </row>
    <row r="2" spans="1:2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1" s="34" customFormat="1" ht="33.950000000000003" customHeight="1" x14ac:dyDescent="0.25">
      <c r="A3" s="28" t="s">
        <v>2</v>
      </c>
      <c r="B3" s="29" t="s">
        <v>40</v>
      </c>
      <c r="C3" s="30"/>
      <c r="D3" s="30"/>
      <c r="E3" s="31"/>
      <c r="F3" s="29" t="s">
        <v>41</v>
      </c>
      <c r="G3" s="30"/>
      <c r="H3" s="30"/>
      <c r="I3" s="31"/>
      <c r="J3" s="29" t="s">
        <v>42</v>
      </c>
      <c r="K3" s="30"/>
      <c r="L3" s="30"/>
      <c r="M3" s="32"/>
      <c r="N3" s="29" t="s">
        <v>43</v>
      </c>
      <c r="O3" s="30"/>
      <c r="P3" s="30"/>
      <c r="Q3" s="32"/>
      <c r="R3" s="33" t="s">
        <v>44</v>
      </c>
      <c r="S3" s="33" t="s">
        <v>45</v>
      </c>
      <c r="T3" s="33" t="s">
        <v>46</v>
      </c>
      <c r="U3" s="33" t="s">
        <v>47</v>
      </c>
    </row>
    <row r="4" spans="1:21" s="34" customFormat="1" ht="33.950000000000003" customHeight="1" x14ac:dyDescent="0.25">
      <c r="A4" s="35">
        <v>1</v>
      </c>
      <c r="B4" s="36">
        <v>42</v>
      </c>
      <c r="C4" s="36">
        <v>35</v>
      </c>
      <c r="D4" s="37">
        <f>IF(E4&lt;0.1,0,IF(E4&gt;0.5,3,IF(E4&gt;0.3,2,1)))</f>
        <v>2</v>
      </c>
      <c r="E4" s="38">
        <f>C4/$C$9</f>
        <v>0.35</v>
      </c>
      <c r="F4" s="36">
        <v>32</v>
      </c>
      <c r="G4" s="103">
        <v>30</v>
      </c>
      <c r="H4" s="104">
        <v>2</v>
      </c>
      <c r="I4" s="38">
        <f>G4/$G$9</f>
        <v>0.3</v>
      </c>
      <c r="J4" s="36">
        <v>0</v>
      </c>
      <c r="K4" s="36">
        <v>0</v>
      </c>
      <c r="L4" s="37">
        <f>IF(M4&lt;0.1,0,IF(M4&gt;0.5,3,IF(M4&gt;0.3,2,1)))</f>
        <v>0</v>
      </c>
      <c r="M4" s="38">
        <f>K4/$K$9</f>
        <v>0</v>
      </c>
      <c r="N4" s="36">
        <v>0</v>
      </c>
      <c r="O4" s="36">
        <v>0</v>
      </c>
      <c r="P4" s="37">
        <f>IF(Q4&lt;0.1,0,IF(Q4&gt;0.5,3,IF(Q4&gt;0.3,2,1)))</f>
        <v>0</v>
      </c>
      <c r="Q4" s="38">
        <f>O4/$O$9</f>
        <v>0</v>
      </c>
      <c r="R4" s="39">
        <v>0</v>
      </c>
      <c r="S4" s="39">
        <v>0</v>
      </c>
      <c r="T4" s="39">
        <v>0</v>
      </c>
      <c r="U4" s="39">
        <v>6</v>
      </c>
    </row>
    <row r="5" spans="1:21" s="34" customFormat="1" ht="33.950000000000003" customHeight="1" x14ac:dyDescent="0.25">
      <c r="A5" s="35">
        <v>2</v>
      </c>
      <c r="B5" s="37">
        <v>72</v>
      </c>
      <c r="C5" s="37">
        <v>55</v>
      </c>
      <c r="D5" s="37">
        <f t="shared" ref="D5:D8" si="0">IF(E5&lt;0.1,0,IF(E5&gt;0.5,3,IF(E5&gt;0.3,2,1)))</f>
        <v>3</v>
      </c>
      <c r="E5" s="40">
        <f>C5/$C$9</f>
        <v>0.55000000000000004</v>
      </c>
      <c r="F5" s="37">
        <v>38</v>
      </c>
      <c r="G5" s="104">
        <v>20</v>
      </c>
      <c r="H5" s="37">
        <f t="shared" ref="H5:H8" si="1">IF(I5&lt;0.1,0,IF(I5&gt;0.5,3,IF(I5&gt;0.3,2,1)))</f>
        <v>1</v>
      </c>
      <c r="I5" s="38">
        <f t="shared" ref="I5:I8" si="2">G5/$G$9</f>
        <v>0.2</v>
      </c>
      <c r="J5" s="37">
        <v>0</v>
      </c>
      <c r="K5" s="37">
        <v>0</v>
      </c>
      <c r="L5" s="37">
        <f t="shared" ref="L5:L8" si="3">IF(M5&lt;0.1,0,IF(M5&gt;0.5,3,IF(M5&gt;0.3,2,1)))</f>
        <v>0</v>
      </c>
      <c r="M5" s="38">
        <f t="shared" ref="M5:M8" si="4">K5/$K$9</f>
        <v>0</v>
      </c>
      <c r="N5" s="37">
        <v>0</v>
      </c>
      <c r="O5" s="37">
        <v>0</v>
      </c>
      <c r="P5" s="37">
        <f t="shared" ref="P5:P8" si="5">IF(Q5&lt;0.1,0,IF(Q5&gt;0.5,3,IF(Q5&gt;0.3,2,1)))</f>
        <v>0</v>
      </c>
      <c r="Q5" s="38">
        <f t="shared" ref="Q5:Q8" si="6">O5/$O$9</f>
        <v>0</v>
      </c>
      <c r="R5" s="39">
        <v>0</v>
      </c>
      <c r="S5" s="39">
        <v>0</v>
      </c>
      <c r="T5" s="39">
        <v>0</v>
      </c>
      <c r="U5" s="39">
        <v>0</v>
      </c>
    </row>
    <row r="6" spans="1:21" s="34" customFormat="1" ht="33.950000000000003" customHeight="1" x14ac:dyDescent="0.25">
      <c r="A6" s="35">
        <v>3</v>
      </c>
      <c r="B6" s="37">
        <v>14</v>
      </c>
      <c r="C6" s="37">
        <v>10</v>
      </c>
      <c r="D6" s="37">
        <f t="shared" si="0"/>
        <v>1</v>
      </c>
      <c r="E6" s="40">
        <f>C6/$C$9</f>
        <v>0.1</v>
      </c>
      <c r="F6" s="37">
        <v>20</v>
      </c>
      <c r="G6" s="37">
        <v>10</v>
      </c>
      <c r="H6" s="37">
        <f t="shared" si="1"/>
        <v>1</v>
      </c>
      <c r="I6" s="38">
        <f t="shared" si="2"/>
        <v>0.1</v>
      </c>
      <c r="J6" s="37">
        <v>0</v>
      </c>
      <c r="K6" s="37">
        <v>0</v>
      </c>
      <c r="L6" s="37">
        <f t="shared" si="3"/>
        <v>0</v>
      </c>
      <c r="M6" s="38">
        <f t="shared" si="4"/>
        <v>0</v>
      </c>
      <c r="N6" s="37">
        <v>0</v>
      </c>
      <c r="O6" s="37">
        <v>0</v>
      </c>
      <c r="P6" s="37">
        <f t="shared" si="5"/>
        <v>0</v>
      </c>
      <c r="Q6" s="38">
        <f t="shared" si="6"/>
        <v>0</v>
      </c>
      <c r="R6" s="39">
        <v>0</v>
      </c>
      <c r="S6" s="39">
        <v>0</v>
      </c>
      <c r="T6" s="39">
        <v>0</v>
      </c>
      <c r="U6" s="39">
        <v>0</v>
      </c>
    </row>
    <row r="7" spans="1:21" s="34" customFormat="1" ht="33.950000000000003" customHeight="1" x14ac:dyDescent="0.25">
      <c r="A7" s="35">
        <v>4</v>
      </c>
      <c r="B7" s="37">
        <v>0</v>
      </c>
      <c r="C7" s="37">
        <v>0</v>
      </c>
      <c r="D7" s="37">
        <f t="shared" si="0"/>
        <v>0</v>
      </c>
      <c r="E7" s="40">
        <f>C7/$C$9</f>
        <v>0</v>
      </c>
      <c r="F7" s="37">
        <v>70</v>
      </c>
      <c r="G7" s="104">
        <v>40</v>
      </c>
      <c r="H7" s="37">
        <f t="shared" si="1"/>
        <v>2</v>
      </c>
      <c r="I7" s="38">
        <f t="shared" si="2"/>
        <v>0.4</v>
      </c>
      <c r="J7" s="37">
        <v>88</v>
      </c>
      <c r="K7" s="37">
        <v>55</v>
      </c>
      <c r="L7" s="37">
        <f t="shared" si="3"/>
        <v>3</v>
      </c>
      <c r="M7" s="38">
        <f t="shared" si="4"/>
        <v>0.55000000000000004</v>
      </c>
      <c r="N7" s="37">
        <v>8</v>
      </c>
      <c r="O7" s="37">
        <v>0</v>
      </c>
      <c r="P7" s="37">
        <f t="shared" si="5"/>
        <v>0</v>
      </c>
      <c r="Q7" s="38">
        <f t="shared" si="6"/>
        <v>0</v>
      </c>
      <c r="R7" s="39">
        <v>88</v>
      </c>
      <c r="S7" s="39">
        <v>79</v>
      </c>
      <c r="T7" s="39">
        <v>8</v>
      </c>
      <c r="U7" s="39">
        <v>12</v>
      </c>
    </row>
    <row r="8" spans="1:21" s="34" customFormat="1" ht="33.950000000000003" customHeight="1" x14ac:dyDescent="0.25">
      <c r="A8" s="35">
        <v>5</v>
      </c>
      <c r="B8" s="37">
        <v>0</v>
      </c>
      <c r="C8" s="37">
        <v>0</v>
      </c>
      <c r="D8" s="37">
        <f t="shared" si="0"/>
        <v>0</v>
      </c>
      <c r="E8" s="40">
        <f>C8/$C$9</f>
        <v>0</v>
      </c>
      <c r="F8" s="37">
        <v>0</v>
      </c>
      <c r="G8" s="37">
        <v>0</v>
      </c>
      <c r="H8" s="37">
        <f t="shared" si="1"/>
        <v>0</v>
      </c>
      <c r="I8" s="38">
        <f t="shared" si="2"/>
        <v>0</v>
      </c>
      <c r="J8" s="37">
        <v>72</v>
      </c>
      <c r="K8" s="37">
        <v>45</v>
      </c>
      <c r="L8" s="37">
        <f t="shared" si="3"/>
        <v>2</v>
      </c>
      <c r="M8" s="38">
        <f t="shared" si="4"/>
        <v>0.45</v>
      </c>
      <c r="N8" s="37">
        <v>88</v>
      </c>
      <c r="O8" s="37">
        <v>100</v>
      </c>
      <c r="P8" s="37">
        <f t="shared" si="5"/>
        <v>3</v>
      </c>
      <c r="Q8" s="38">
        <f t="shared" si="6"/>
        <v>1</v>
      </c>
      <c r="R8" s="39">
        <v>72</v>
      </c>
      <c r="S8" s="39">
        <v>81</v>
      </c>
      <c r="T8" s="39">
        <v>88</v>
      </c>
      <c r="U8" s="39">
        <v>78</v>
      </c>
    </row>
    <row r="9" spans="1:21" s="34" customFormat="1" ht="33.950000000000003" customHeight="1" x14ac:dyDescent="0.25">
      <c r="A9" s="41" t="s">
        <v>48</v>
      </c>
      <c r="B9" s="41">
        <f t="shared" ref="B9:U9" si="7">SUM(B4:B8)</f>
        <v>128</v>
      </c>
      <c r="C9" s="41">
        <v>100</v>
      </c>
      <c r="D9" s="42">
        <f t="shared" si="7"/>
        <v>6</v>
      </c>
      <c r="E9" s="43">
        <f t="shared" si="7"/>
        <v>1</v>
      </c>
      <c r="F9" s="41">
        <f t="shared" si="7"/>
        <v>160</v>
      </c>
      <c r="G9" s="41">
        <v>100</v>
      </c>
      <c r="H9" s="42">
        <f t="shared" si="7"/>
        <v>6</v>
      </c>
      <c r="I9" s="43">
        <f t="shared" si="7"/>
        <v>1</v>
      </c>
      <c r="J9" s="41">
        <f t="shared" si="7"/>
        <v>160</v>
      </c>
      <c r="K9" s="41">
        <v>100</v>
      </c>
      <c r="L9" s="42">
        <f t="shared" si="7"/>
        <v>5</v>
      </c>
      <c r="M9" s="43">
        <f t="shared" si="7"/>
        <v>1</v>
      </c>
      <c r="N9" s="41">
        <f t="shared" si="7"/>
        <v>96</v>
      </c>
      <c r="O9" s="41">
        <v>100</v>
      </c>
      <c r="P9" s="42">
        <f t="shared" si="7"/>
        <v>3</v>
      </c>
      <c r="Q9" s="43">
        <f t="shared" si="7"/>
        <v>1</v>
      </c>
      <c r="R9" s="44">
        <f t="shared" si="7"/>
        <v>160</v>
      </c>
      <c r="S9" s="44">
        <f t="shared" si="7"/>
        <v>160</v>
      </c>
      <c r="T9" s="44">
        <f t="shared" si="7"/>
        <v>96</v>
      </c>
      <c r="U9" s="44">
        <f t="shared" si="7"/>
        <v>96</v>
      </c>
    </row>
    <row r="10" spans="1:21" s="34" customFormat="1" ht="33.950000000000003" customHeight="1" x14ac:dyDescent="0.25">
      <c r="A10" s="35"/>
      <c r="B10" s="45" t="s">
        <v>49</v>
      </c>
      <c r="C10" s="46" t="s">
        <v>50</v>
      </c>
      <c r="D10" s="46" t="s">
        <v>51</v>
      </c>
      <c r="E10" s="47"/>
      <c r="F10" s="45" t="s">
        <v>49</v>
      </c>
      <c r="G10" s="46" t="s">
        <v>50</v>
      </c>
      <c r="H10" s="46" t="s">
        <v>51</v>
      </c>
      <c r="I10" s="47"/>
      <c r="J10" s="45" t="s">
        <v>49</v>
      </c>
      <c r="K10" s="46" t="s">
        <v>50</v>
      </c>
      <c r="L10" s="46" t="s">
        <v>51</v>
      </c>
      <c r="M10" s="47"/>
      <c r="N10" s="45" t="s">
        <v>49</v>
      </c>
      <c r="O10" s="46" t="s">
        <v>50</v>
      </c>
      <c r="P10" s="46" t="s">
        <v>51</v>
      </c>
      <c r="Q10" s="48"/>
    </row>
    <row r="11" spans="1:21" s="34" customFormat="1" ht="7.5" customHeight="1" x14ac:dyDescent="0.25">
      <c r="A11" s="49"/>
      <c r="B11" s="50"/>
      <c r="C11" s="51"/>
      <c r="D11" s="51"/>
      <c r="E11" s="52"/>
      <c r="F11" s="50"/>
      <c r="G11" s="51"/>
      <c r="H11" s="51"/>
      <c r="I11" s="52"/>
      <c r="J11" s="50"/>
      <c r="K11" s="51"/>
      <c r="L11" s="51"/>
      <c r="M11" s="52"/>
      <c r="N11" s="50"/>
      <c r="O11" s="50"/>
      <c r="P11" s="51"/>
      <c r="Q11" s="53"/>
    </row>
    <row r="12" spans="1:21" ht="20.25" x14ac:dyDescent="0.3">
      <c r="A12" s="9" t="s">
        <v>52</v>
      </c>
      <c r="B12" s="1"/>
      <c r="C12" s="1"/>
      <c r="D12" s="2"/>
      <c r="E12" s="1"/>
      <c r="F12" s="1"/>
      <c r="G12" s="2"/>
      <c r="H12" s="2"/>
      <c r="I12" s="1"/>
      <c r="J12" s="2"/>
      <c r="K12" s="27"/>
      <c r="L12" s="27"/>
    </row>
    <row r="13" spans="1:21" ht="9.75" customHeight="1" x14ac:dyDescent="0.3">
      <c r="A13" s="9"/>
      <c r="B13" s="1"/>
      <c r="C13" s="1"/>
      <c r="D13" s="2"/>
      <c r="E13" s="1"/>
      <c r="F13" s="1"/>
      <c r="G13" s="2"/>
      <c r="H13" s="2"/>
      <c r="I13" s="1"/>
      <c r="J13" s="2"/>
      <c r="K13" s="27"/>
      <c r="L13" s="27"/>
    </row>
    <row r="14" spans="1:21" x14ac:dyDescent="0.25">
      <c r="A14" s="54" t="s">
        <v>0</v>
      </c>
      <c r="B14" s="55"/>
      <c r="C14" s="55"/>
      <c r="D14" s="56"/>
      <c r="E14" s="55"/>
      <c r="F14" s="55"/>
      <c r="G14" s="56"/>
      <c r="H14" s="55"/>
      <c r="I14" s="55"/>
      <c r="J14" s="56"/>
      <c r="K14" s="57"/>
      <c r="L14" s="57"/>
      <c r="M14" s="58"/>
      <c r="N14" s="58"/>
    </row>
    <row r="15" spans="1:21" x14ac:dyDescent="0.25">
      <c r="A15" s="59" t="s">
        <v>1</v>
      </c>
      <c r="B15" s="55"/>
      <c r="C15" s="55"/>
      <c r="D15" s="56"/>
      <c r="E15" s="55"/>
      <c r="F15" s="55"/>
      <c r="G15" s="56"/>
      <c r="H15" s="55"/>
      <c r="I15" s="55"/>
      <c r="J15" s="56"/>
      <c r="K15" s="57"/>
      <c r="L15" s="57"/>
      <c r="M15" s="58"/>
      <c r="N15" s="58"/>
    </row>
    <row r="16" spans="1:21" x14ac:dyDescent="0.25">
      <c r="A16" s="59" t="s">
        <v>24</v>
      </c>
      <c r="B16" s="55"/>
      <c r="C16" s="55"/>
      <c r="D16" s="56"/>
      <c r="E16" s="55"/>
      <c r="F16" s="55"/>
      <c r="G16" s="56"/>
      <c r="H16" s="55"/>
      <c r="I16" s="55"/>
      <c r="J16" s="56"/>
      <c r="K16" s="57"/>
      <c r="L16" s="57"/>
      <c r="M16" s="58"/>
      <c r="N16" s="58"/>
    </row>
    <row r="17" spans="1:14" x14ac:dyDescent="0.25">
      <c r="A17" s="59" t="s">
        <v>30</v>
      </c>
      <c r="B17" s="55"/>
      <c r="C17" s="55"/>
      <c r="D17" s="56"/>
      <c r="E17" s="60"/>
      <c r="F17" s="55"/>
      <c r="G17" s="56"/>
      <c r="H17" s="55"/>
      <c r="I17" s="55"/>
      <c r="J17" s="56"/>
      <c r="K17" s="57"/>
      <c r="L17" s="57"/>
      <c r="M17" s="58"/>
      <c r="N17" s="58"/>
    </row>
    <row r="18" spans="1:14" ht="29.25" customHeight="1" x14ac:dyDescent="0.25">
      <c r="A18" s="112" t="s">
        <v>23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x14ac:dyDescent="0.25">
      <c r="A19" s="27" t="s">
        <v>3</v>
      </c>
      <c r="B19" s="27"/>
      <c r="C19" s="27"/>
      <c r="D19" s="27"/>
      <c r="E19" s="27"/>
      <c r="F19" s="27"/>
      <c r="G19" s="27"/>
      <c r="H19" s="27"/>
      <c r="I19" s="27"/>
      <c r="J19" s="27"/>
      <c r="K19" s="61"/>
      <c r="L19" s="61"/>
      <c r="M19" s="61"/>
      <c r="N19" s="61"/>
    </row>
    <row r="20" spans="1:14" x14ac:dyDescent="0.25">
      <c r="A20" s="27" t="s">
        <v>5</v>
      </c>
      <c r="B20" s="27"/>
      <c r="C20" s="27"/>
      <c r="D20" s="62" t="s">
        <v>8</v>
      </c>
      <c r="E20" s="27"/>
      <c r="F20" s="27"/>
      <c r="G20" s="27"/>
      <c r="H20" s="27"/>
      <c r="I20" s="27"/>
      <c r="J20" s="27"/>
      <c r="K20" s="61"/>
      <c r="L20" s="61"/>
      <c r="M20" s="61"/>
      <c r="N20" s="61"/>
    </row>
    <row r="21" spans="1:14" x14ac:dyDescent="0.25">
      <c r="A21" s="27" t="s">
        <v>4</v>
      </c>
      <c r="B21" s="27"/>
      <c r="C21" s="27"/>
      <c r="D21" s="27">
        <v>0</v>
      </c>
      <c r="E21" s="27"/>
      <c r="F21" s="27"/>
      <c r="G21" s="27"/>
      <c r="H21" s="27"/>
      <c r="I21" s="27"/>
      <c r="J21" s="27"/>
      <c r="K21" s="61"/>
      <c r="L21" s="61"/>
      <c r="M21" s="61"/>
      <c r="N21" s="61"/>
    </row>
    <row r="22" spans="1:14" x14ac:dyDescent="0.25">
      <c r="A22" s="57" t="s">
        <v>36</v>
      </c>
      <c r="B22" s="27"/>
      <c r="C22" s="27"/>
      <c r="D22" s="27">
        <v>1</v>
      </c>
      <c r="E22" s="27"/>
      <c r="F22" s="27"/>
      <c r="G22" s="27"/>
      <c r="H22" s="27"/>
      <c r="I22" s="27"/>
      <c r="J22" s="27"/>
      <c r="K22" s="61"/>
      <c r="L22" s="61"/>
      <c r="M22" s="61"/>
      <c r="N22" s="61"/>
    </row>
    <row r="23" spans="1:14" x14ac:dyDescent="0.25">
      <c r="A23" s="27" t="s">
        <v>11</v>
      </c>
      <c r="B23" s="27"/>
      <c r="C23" s="27"/>
      <c r="D23" s="27">
        <v>2</v>
      </c>
      <c r="E23" s="27"/>
      <c r="F23" s="27"/>
      <c r="G23" s="27"/>
      <c r="H23" s="27"/>
      <c r="I23" s="27"/>
      <c r="J23" s="27"/>
      <c r="K23" s="61"/>
      <c r="L23" s="61"/>
      <c r="M23" s="61"/>
      <c r="N23" s="61"/>
    </row>
    <row r="24" spans="1:14" x14ac:dyDescent="0.25">
      <c r="A24" s="63" t="s">
        <v>10</v>
      </c>
      <c r="B24" s="27"/>
      <c r="C24" s="27"/>
      <c r="D24" s="27">
        <v>3</v>
      </c>
      <c r="E24" s="27"/>
      <c r="F24" s="27"/>
      <c r="G24" s="27"/>
      <c r="H24" s="27"/>
      <c r="I24" s="27"/>
      <c r="J24" s="27"/>
      <c r="K24" s="61"/>
      <c r="L24" s="61"/>
      <c r="M24" s="61"/>
      <c r="N24" s="61"/>
    </row>
    <row r="25" spans="1:14" x14ac:dyDescent="0.25">
      <c r="A25" s="27" t="s">
        <v>37</v>
      </c>
      <c r="B25" s="27"/>
      <c r="C25" s="27"/>
      <c r="D25" s="27"/>
      <c r="E25" s="27"/>
      <c r="F25" s="27"/>
      <c r="G25" s="27"/>
      <c r="H25" s="27"/>
      <c r="I25" s="27"/>
      <c r="J25" s="27"/>
      <c r="K25" s="61"/>
      <c r="L25" s="61"/>
      <c r="M25" s="61"/>
      <c r="N25" s="61"/>
    </row>
    <row r="26" spans="1:14" x14ac:dyDescent="0.25">
      <c r="A26" s="1"/>
      <c r="B26" s="1"/>
      <c r="C26" s="1"/>
      <c r="D26" s="2"/>
      <c r="E26" s="1"/>
      <c r="F26" s="1"/>
      <c r="G26" s="2"/>
      <c r="H26" s="1"/>
      <c r="I26" s="1"/>
      <c r="J26" s="2"/>
      <c r="K26" s="27"/>
      <c r="L26" s="27"/>
    </row>
    <row r="27" spans="1:14" x14ac:dyDescent="0.25">
      <c r="A27" s="4" t="s">
        <v>9</v>
      </c>
      <c r="B27" s="1"/>
      <c r="C27" s="1"/>
      <c r="D27" s="2"/>
      <c r="E27" s="1"/>
      <c r="F27" s="1"/>
      <c r="G27" s="2"/>
      <c r="H27" s="1"/>
      <c r="I27" s="1"/>
      <c r="J27" s="2"/>
      <c r="K27" s="27"/>
      <c r="L27" s="27"/>
    </row>
    <row r="28" spans="1:14" x14ac:dyDescent="0.25">
      <c r="A28" s="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4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sheetProtection sheet="1" objects="1" scenarios="1"/>
  <mergeCells count="1">
    <mergeCell ref="A18:N18"/>
  </mergeCells>
  <pageMargins left="0.70866141732283472" right="0.19685039370078741" top="0.59055118110236227" bottom="0.59055118110236227" header="0.31496062992125984" footer="0.31496062992125984"/>
  <pageSetup paperSize="9" scale="64" orientation="portrait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zoomScale="70" zoomScaleNormal="70" workbookViewId="0">
      <pane ySplit="2" topLeftCell="A3" activePane="bottomLeft" state="frozen"/>
      <selection activeCell="K19" sqref="K19"/>
      <selection pane="bottomLeft" activeCell="Z26" sqref="Z26"/>
    </sheetView>
  </sheetViews>
  <sheetFormatPr baseColWidth="10" defaultRowHeight="15" x14ac:dyDescent="0.25"/>
  <cols>
    <col min="1" max="2" width="9" style="10" customWidth="1"/>
    <col min="3" max="3" width="7" style="10" customWidth="1"/>
    <col min="4" max="4" width="6.42578125" style="10" customWidth="1"/>
    <col min="5" max="6" width="11.42578125" style="10" customWidth="1"/>
    <col min="7" max="7" width="12.28515625" style="10" customWidth="1"/>
    <col min="8" max="8" width="7.28515625" style="10" customWidth="1"/>
    <col min="9" max="10" width="11.42578125" style="10" customWidth="1"/>
    <col min="11" max="11" width="8" style="10" customWidth="1"/>
    <col min="12" max="12" width="9" style="10" customWidth="1"/>
    <col min="13" max="13" width="13.85546875" style="10" customWidth="1"/>
    <col min="14" max="14" width="9.28515625" style="10" customWidth="1"/>
    <col min="15" max="15" width="12.42578125" style="10" customWidth="1"/>
    <col min="16" max="16" width="7.42578125" style="10" customWidth="1"/>
    <col min="17" max="20" width="8.42578125" style="10" customWidth="1"/>
    <col min="21" max="16384" width="11.42578125" style="10"/>
  </cols>
  <sheetData>
    <row r="1" spans="1:18" ht="30" customHeight="1" x14ac:dyDescent="0.3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64"/>
    </row>
    <row r="2" spans="1:18" ht="20.25" x14ac:dyDescent="0.3">
      <c r="A2" s="11"/>
      <c r="B2" s="11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66"/>
    </row>
    <row r="3" spans="1:18" x14ac:dyDescent="0.25">
      <c r="A3" s="114" t="s">
        <v>13</v>
      </c>
      <c r="B3" s="115"/>
      <c r="C3" s="116"/>
      <c r="D3" s="107"/>
      <c r="E3" s="12" t="s">
        <v>14</v>
      </c>
      <c r="F3" s="121"/>
      <c r="G3" s="122"/>
      <c r="H3" s="107"/>
      <c r="I3" s="105" t="s">
        <v>17</v>
      </c>
      <c r="J3" s="106"/>
      <c r="K3" s="14" t="s">
        <v>18</v>
      </c>
      <c r="L3" s="107"/>
      <c r="M3" s="124"/>
      <c r="N3" s="125"/>
      <c r="O3" s="126"/>
      <c r="P3" s="65"/>
    </row>
    <row r="4" spans="1:18" x14ac:dyDescent="0.25">
      <c r="A4" s="117"/>
      <c r="B4" s="118"/>
      <c r="C4" s="118"/>
      <c r="D4" s="108"/>
      <c r="E4" s="13" t="s">
        <v>15</v>
      </c>
      <c r="F4" s="121"/>
      <c r="G4" s="122"/>
      <c r="H4" s="108"/>
      <c r="I4" s="6"/>
      <c r="J4" s="5"/>
      <c r="K4" s="15" t="s">
        <v>19</v>
      </c>
      <c r="L4" s="108"/>
      <c r="M4" s="124"/>
      <c r="N4" s="125"/>
      <c r="O4" s="126"/>
      <c r="P4" s="65"/>
    </row>
    <row r="5" spans="1:18" x14ac:dyDescent="0.25">
      <c r="A5" s="117"/>
      <c r="B5" s="118"/>
      <c r="C5" s="118"/>
      <c r="D5" s="108"/>
      <c r="E5" s="13" t="s">
        <v>16</v>
      </c>
      <c r="F5" s="121"/>
      <c r="G5" s="122"/>
      <c r="H5" s="108"/>
      <c r="I5" s="6"/>
      <c r="J5" s="5"/>
      <c r="K5" s="15" t="s">
        <v>20</v>
      </c>
      <c r="L5" s="108"/>
      <c r="M5" s="124"/>
      <c r="N5" s="125"/>
      <c r="O5" s="126"/>
      <c r="P5" s="65"/>
    </row>
    <row r="6" spans="1:18" x14ac:dyDescent="0.25">
      <c r="A6" s="119"/>
      <c r="B6" s="120"/>
      <c r="C6" s="120"/>
      <c r="D6" s="123"/>
      <c r="E6" s="123"/>
      <c r="F6" s="67"/>
      <c r="G6" s="67"/>
      <c r="H6" s="109"/>
      <c r="I6" s="7"/>
      <c r="J6" s="8"/>
      <c r="K6" s="8"/>
      <c r="L6" s="8"/>
      <c r="M6" s="68"/>
      <c r="N6" s="68"/>
      <c r="O6" s="68"/>
      <c r="P6" s="65"/>
    </row>
    <row r="7" spans="1:18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110" t="s">
        <v>74</v>
      </c>
      <c r="L7" s="65"/>
      <c r="M7" s="65"/>
      <c r="N7" s="16"/>
      <c r="O7" s="16"/>
      <c r="P7" s="65"/>
    </row>
    <row r="8" spans="1:18" ht="30" customHeight="1" x14ac:dyDescent="0.35">
      <c r="A8" s="17" t="s">
        <v>34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65"/>
    </row>
    <row r="9" spans="1:18" x14ac:dyDescent="0.25">
      <c r="A9" s="18" t="s">
        <v>2</v>
      </c>
      <c r="B9" s="73" t="s">
        <v>53</v>
      </c>
      <c r="C9" s="19" t="s">
        <v>28</v>
      </c>
      <c r="D9" s="20"/>
      <c r="E9" s="20"/>
      <c r="F9" s="74"/>
      <c r="G9" s="74"/>
      <c r="H9" s="74"/>
      <c r="I9" s="20"/>
      <c r="J9" s="74"/>
      <c r="K9" s="74"/>
      <c r="L9" s="75" t="s">
        <v>12</v>
      </c>
      <c r="M9" s="18" t="s">
        <v>6</v>
      </c>
      <c r="N9" s="18" t="s">
        <v>7</v>
      </c>
      <c r="O9" s="21" t="s">
        <v>21</v>
      </c>
      <c r="P9" s="72"/>
    </row>
    <row r="10" spans="1:18" x14ac:dyDescent="0.25">
      <c r="A10" s="76"/>
      <c r="B10" s="77" t="s">
        <v>54</v>
      </c>
      <c r="C10" s="127" t="s">
        <v>55</v>
      </c>
      <c r="D10" s="128"/>
      <c r="E10" s="128"/>
      <c r="F10" s="128"/>
      <c r="G10" s="128"/>
      <c r="H10" s="128"/>
      <c r="I10" s="128"/>
      <c r="J10" s="128"/>
      <c r="K10" s="129"/>
      <c r="L10" s="130">
        <v>2</v>
      </c>
      <c r="M10" s="133">
        <v>35</v>
      </c>
      <c r="N10" s="184"/>
      <c r="O10" s="139" t="str">
        <f>IF(OR(N10=""),"",ROUND((SUM(N10:N12,)*5/(SUM(M10))+1)*2,1)/2)</f>
        <v/>
      </c>
      <c r="P10" s="72"/>
    </row>
    <row r="11" spans="1:18" x14ac:dyDescent="0.25">
      <c r="A11" s="78">
        <v>1</v>
      </c>
      <c r="B11" s="79" t="s">
        <v>56</v>
      </c>
      <c r="C11" s="142" t="s">
        <v>57</v>
      </c>
      <c r="D11" s="143"/>
      <c r="E11" s="143"/>
      <c r="F11" s="143"/>
      <c r="G11" s="143"/>
      <c r="H11" s="143"/>
      <c r="I11" s="143"/>
      <c r="J11" s="143"/>
      <c r="K11" s="144"/>
      <c r="L11" s="131"/>
      <c r="M11" s="134"/>
      <c r="N11" s="185"/>
      <c r="O11" s="140"/>
      <c r="P11" s="72"/>
    </row>
    <row r="12" spans="1:18" x14ac:dyDescent="0.25">
      <c r="A12" s="80"/>
      <c r="B12" s="81" t="s">
        <v>58</v>
      </c>
      <c r="C12" s="145" t="s">
        <v>59</v>
      </c>
      <c r="D12" s="146"/>
      <c r="E12" s="146"/>
      <c r="F12" s="146"/>
      <c r="G12" s="146"/>
      <c r="H12" s="146"/>
      <c r="I12" s="146"/>
      <c r="J12" s="146"/>
      <c r="K12" s="147"/>
      <c r="L12" s="132"/>
      <c r="M12" s="135"/>
      <c r="N12" s="186"/>
      <c r="O12" s="141"/>
      <c r="P12" s="82"/>
    </row>
    <row r="13" spans="1:18" x14ac:dyDescent="0.25">
      <c r="A13" s="76"/>
      <c r="B13" s="77" t="s">
        <v>60</v>
      </c>
      <c r="C13" s="127" t="s">
        <v>61</v>
      </c>
      <c r="D13" s="128"/>
      <c r="E13" s="128"/>
      <c r="F13" s="128"/>
      <c r="G13" s="128"/>
      <c r="H13" s="128"/>
      <c r="I13" s="128"/>
      <c r="J13" s="128"/>
      <c r="K13" s="129"/>
      <c r="L13" s="130">
        <v>3</v>
      </c>
      <c r="M13" s="133">
        <v>55</v>
      </c>
      <c r="N13" s="184"/>
      <c r="O13" s="148" t="str">
        <f>IF(OR(N13=""),"",ROUND((SUM(N13:N16,)*5/(SUM(M13))+1)*2,1)/2)</f>
        <v/>
      </c>
      <c r="P13" s="82"/>
    </row>
    <row r="14" spans="1:18" x14ac:dyDescent="0.25">
      <c r="A14" s="78">
        <v>2</v>
      </c>
      <c r="B14" s="79" t="s">
        <v>62</v>
      </c>
      <c r="C14" s="150" t="s">
        <v>63</v>
      </c>
      <c r="D14" s="151"/>
      <c r="E14" s="151"/>
      <c r="F14" s="151"/>
      <c r="G14" s="151"/>
      <c r="H14" s="151"/>
      <c r="I14" s="151"/>
      <c r="J14" s="151"/>
      <c r="K14" s="152"/>
      <c r="L14" s="131"/>
      <c r="M14" s="134"/>
      <c r="N14" s="185"/>
      <c r="O14" s="148"/>
      <c r="P14" s="82"/>
    </row>
    <row r="15" spans="1:18" ht="15" customHeight="1" x14ac:dyDescent="0.25">
      <c r="A15" s="78"/>
      <c r="B15" s="79" t="s">
        <v>64</v>
      </c>
      <c r="C15" s="150" t="s">
        <v>65</v>
      </c>
      <c r="D15" s="151"/>
      <c r="E15" s="151"/>
      <c r="F15" s="151"/>
      <c r="G15" s="151"/>
      <c r="H15" s="151"/>
      <c r="I15" s="151"/>
      <c r="J15" s="151"/>
      <c r="K15" s="152"/>
      <c r="L15" s="131"/>
      <c r="M15" s="134"/>
      <c r="N15" s="185"/>
      <c r="O15" s="148"/>
      <c r="P15" s="82"/>
    </row>
    <row r="16" spans="1:18" ht="15.75" customHeight="1" x14ac:dyDescent="0.25">
      <c r="A16" s="80"/>
      <c r="B16" s="81" t="s">
        <v>66</v>
      </c>
      <c r="C16" s="153" t="s">
        <v>67</v>
      </c>
      <c r="D16" s="154"/>
      <c r="E16" s="154"/>
      <c r="F16" s="154"/>
      <c r="G16" s="154"/>
      <c r="H16" s="154"/>
      <c r="I16" s="154"/>
      <c r="J16" s="154"/>
      <c r="K16" s="155"/>
      <c r="L16" s="132"/>
      <c r="M16" s="135"/>
      <c r="N16" s="186"/>
      <c r="O16" s="149"/>
      <c r="P16" s="82"/>
    </row>
    <row r="17" spans="1:16" ht="15" customHeight="1" x14ac:dyDescent="0.25">
      <c r="A17" s="76"/>
      <c r="B17" s="77" t="s">
        <v>70</v>
      </c>
      <c r="C17" s="142" t="s">
        <v>71</v>
      </c>
      <c r="D17" s="143"/>
      <c r="E17" s="143"/>
      <c r="F17" s="143"/>
      <c r="G17" s="143"/>
      <c r="H17" s="143"/>
      <c r="I17" s="143"/>
      <c r="J17" s="143"/>
      <c r="K17" s="144"/>
      <c r="L17" s="130">
        <v>1</v>
      </c>
      <c r="M17" s="133">
        <v>10</v>
      </c>
      <c r="N17" s="184"/>
      <c r="O17" s="139" t="str">
        <f>IF(OR(N17=""),"",ROUND((SUM(N17:N19,)*5/(SUM(M17))+1)*2,1)/2)</f>
        <v/>
      </c>
      <c r="P17" s="82"/>
    </row>
    <row r="18" spans="1:16" x14ac:dyDescent="0.25">
      <c r="A18" s="78">
        <v>3</v>
      </c>
      <c r="B18" s="79" t="s">
        <v>68</v>
      </c>
      <c r="C18" s="142" t="s">
        <v>69</v>
      </c>
      <c r="D18" s="143"/>
      <c r="E18" s="143"/>
      <c r="F18" s="143"/>
      <c r="G18" s="143"/>
      <c r="H18" s="143"/>
      <c r="I18" s="143"/>
      <c r="J18" s="143"/>
      <c r="K18" s="144"/>
      <c r="L18" s="131"/>
      <c r="M18" s="134"/>
      <c r="N18" s="185"/>
      <c r="O18" s="140"/>
      <c r="P18" s="82"/>
    </row>
    <row r="19" spans="1:16" x14ac:dyDescent="0.25">
      <c r="A19" s="80"/>
      <c r="B19" s="81"/>
      <c r="C19" s="145"/>
      <c r="D19" s="146"/>
      <c r="E19" s="146"/>
      <c r="F19" s="146"/>
      <c r="G19" s="146"/>
      <c r="H19" s="146"/>
      <c r="I19" s="146"/>
      <c r="J19" s="146"/>
      <c r="K19" s="147"/>
      <c r="L19" s="132"/>
      <c r="M19" s="135"/>
      <c r="N19" s="186"/>
      <c r="O19" s="141"/>
      <c r="P19" s="82"/>
    </row>
    <row r="20" spans="1:16" ht="15.75" customHeight="1" thickBot="1" x14ac:dyDescent="0.3">
      <c r="A20" s="83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5" t="s">
        <v>48</v>
      </c>
      <c r="M20" s="86">
        <f>SUM(M10:M19)</f>
        <v>100</v>
      </c>
      <c r="N20" s="87" t="str">
        <f>IF(OR(N10="",N13="",N17=""),"",SUM(N10,N13,N17))</f>
        <v/>
      </c>
      <c r="O20" s="16"/>
      <c r="P20" s="16"/>
    </row>
    <row r="21" spans="1:16" ht="15" customHeight="1" x14ac:dyDescent="0.25">
      <c r="A21" s="88"/>
      <c r="B21" s="89"/>
      <c r="C21" s="65"/>
      <c r="D21" s="65"/>
      <c r="E21" s="65"/>
      <c r="F21" s="65"/>
      <c r="G21" s="65"/>
      <c r="H21" s="65"/>
      <c r="I21" s="65"/>
      <c r="J21" s="65"/>
      <c r="K21" s="65"/>
      <c r="L21" s="88"/>
      <c r="M21" s="65"/>
      <c r="N21" s="162" t="str">
        <f>IF(OR(N10="",N13="",N17=""),"",ROUND((SUM(N10,N13,N17)*5/(SUM(M10:M19))+1)*2,0)/2)</f>
        <v/>
      </c>
      <c r="O21" s="22"/>
      <c r="P21" s="72"/>
    </row>
    <row r="22" spans="1:16" ht="15.75" customHeight="1" x14ac:dyDescent="0.25">
      <c r="A22" s="90" t="s">
        <v>22</v>
      </c>
      <c r="B22" s="91"/>
      <c r="C22" s="65"/>
      <c r="D22" s="65"/>
      <c r="E22" s="65"/>
      <c r="F22" s="65"/>
      <c r="G22" s="65"/>
      <c r="H22" s="65"/>
      <c r="I22" s="65"/>
      <c r="J22" s="65"/>
      <c r="K22" s="65"/>
      <c r="L22" s="88"/>
      <c r="M22" s="23" t="s">
        <v>25</v>
      </c>
      <c r="N22" s="163"/>
      <c r="O22" s="22"/>
      <c r="P22" s="72"/>
    </row>
    <row r="23" spans="1:16" ht="15.75" thickBot="1" x14ac:dyDescent="0.3">
      <c r="A23" s="65"/>
      <c r="B23" s="92"/>
      <c r="C23" s="65"/>
      <c r="D23" s="65"/>
      <c r="E23" s="65"/>
      <c r="F23" s="65"/>
      <c r="G23" s="65"/>
      <c r="H23" s="65"/>
      <c r="I23" s="65"/>
      <c r="J23" s="65"/>
      <c r="K23" s="65"/>
      <c r="L23" s="88"/>
      <c r="M23" s="65"/>
      <c r="N23" s="164"/>
      <c r="O23" s="22"/>
      <c r="P23" s="72"/>
    </row>
    <row r="24" spans="1:16" ht="23.25" x14ac:dyDescent="0.35">
      <c r="A24" s="17" t="s">
        <v>32</v>
      </c>
      <c r="B24" s="93"/>
      <c r="C24" s="70"/>
      <c r="D24" s="70"/>
      <c r="E24" s="70"/>
      <c r="F24" s="70"/>
      <c r="G24" s="70"/>
      <c r="H24" s="70"/>
      <c r="I24" s="70"/>
      <c r="J24" s="70"/>
      <c r="K24" s="70"/>
      <c r="L24" s="94"/>
      <c r="M24" s="70"/>
      <c r="N24" s="68"/>
      <c r="O24" s="71"/>
      <c r="P24" s="72"/>
    </row>
    <row r="25" spans="1:16" x14ac:dyDescent="0.25">
      <c r="A25" s="18" t="s">
        <v>2</v>
      </c>
      <c r="B25" s="73" t="s">
        <v>53</v>
      </c>
      <c r="C25" s="19" t="s">
        <v>28</v>
      </c>
      <c r="D25" s="20"/>
      <c r="E25" s="20"/>
      <c r="F25" s="74"/>
      <c r="G25" s="74"/>
      <c r="H25" s="74"/>
      <c r="I25" s="20"/>
      <c r="J25" s="74"/>
      <c r="K25" s="74"/>
      <c r="L25" s="95" t="s">
        <v>12</v>
      </c>
      <c r="M25" s="18" t="s">
        <v>6</v>
      </c>
      <c r="N25" s="18" t="s">
        <v>7</v>
      </c>
      <c r="O25" s="21" t="s">
        <v>21</v>
      </c>
      <c r="P25" s="72"/>
    </row>
    <row r="26" spans="1:16" ht="28.5" customHeight="1" x14ac:dyDescent="0.25">
      <c r="A26" s="76"/>
      <c r="B26" s="111" t="s">
        <v>72</v>
      </c>
      <c r="C26" s="165" t="s">
        <v>73</v>
      </c>
      <c r="D26" s="166"/>
      <c r="E26" s="166"/>
      <c r="F26" s="166"/>
      <c r="G26" s="166"/>
      <c r="H26" s="166"/>
      <c r="I26" s="166"/>
      <c r="J26" s="166"/>
      <c r="K26" s="167"/>
      <c r="L26" s="168">
        <v>2</v>
      </c>
      <c r="M26" s="133">
        <v>30</v>
      </c>
      <c r="N26" s="184"/>
      <c r="O26" s="139" t="str">
        <f>IF(OR(N26=""),"",ROUND((SUM(N26:N28,)*5/(SUM(M26))+1)*2,1)/2)</f>
        <v/>
      </c>
      <c r="P26" s="72"/>
    </row>
    <row r="27" spans="1:16" x14ac:dyDescent="0.25">
      <c r="A27" s="78">
        <v>1</v>
      </c>
      <c r="B27" s="79"/>
      <c r="C27" s="156"/>
      <c r="D27" s="157"/>
      <c r="E27" s="157"/>
      <c r="F27" s="157"/>
      <c r="G27" s="157"/>
      <c r="H27" s="157"/>
      <c r="I27" s="157"/>
      <c r="J27" s="157"/>
      <c r="K27" s="158"/>
      <c r="L27" s="169"/>
      <c r="M27" s="134"/>
      <c r="N27" s="185"/>
      <c r="O27" s="140"/>
      <c r="P27" s="72"/>
    </row>
    <row r="28" spans="1:16" x14ac:dyDescent="0.25">
      <c r="A28" s="80"/>
      <c r="B28" s="81"/>
      <c r="C28" s="159"/>
      <c r="D28" s="160"/>
      <c r="E28" s="160"/>
      <c r="F28" s="160"/>
      <c r="G28" s="160"/>
      <c r="H28" s="160"/>
      <c r="I28" s="160"/>
      <c r="J28" s="160"/>
      <c r="K28" s="161"/>
      <c r="L28" s="170"/>
      <c r="M28" s="135"/>
      <c r="N28" s="186"/>
      <c r="O28" s="141"/>
      <c r="P28" s="72"/>
    </row>
    <row r="29" spans="1:16" x14ac:dyDescent="0.25">
      <c r="A29" s="76"/>
      <c r="B29" s="77"/>
      <c r="C29" s="171"/>
      <c r="D29" s="172"/>
      <c r="E29" s="172"/>
      <c r="F29" s="172"/>
      <c r="G29" s="172"/>
      <c r="H29" s="172"/>
      <c r="I29" s="172"/>
      <c r="J29" s="172"/>
      <c r="K29" s="173"/>
      <c r="L29" s="168">
        <v>1</v>
      </c>
      <c r="M29" s="133">
        <v>20</v>
      </c>
      <c r="N29" s="184"/>
      <c r="O29" s="139" t="str">
        <f>IF(OR(N29=""),"",ROUND((SUM(N29:N31,)*5/(SUM(M29))+1)*2,1)/2)</f>
        <v/>
      </c>
      <c r="P29" s="72"/>
    </row>
    <row r="30" spans="1:16" x14ac:dyDescent="0.25">
      <c r="A30" s="78">
        <v>2</v>
      </c>
      <c r="B30" s="79"/>
      <c r="C30" s="174"/>
      <c r="D30" s="175"/>
      <c r="E30" s="175"/>
      <c r="F30" s="175"/>
      <c r="G30" s="175"/>
      <c r="H30" s="175"/>
      <c r="I30" s="175"/>
      <c r="J30" s="175"/>
      <c r="K30" s="176"/>
      <c r="L30" s="169"/>
      <c r="M30" s="134"/>
      <c r="N30" s="185"/>
      <c r="O30" s="140"/>
      <c r="P30" s="72"/>
    </row>
    <row r="31" spans="1:16" x14ac:dyDescent="0.25">
      <c r="A31" s="80"/>
      <c r="B31" s="81"/>
      <c r="C31" s="177"/>
      <c r="D31" s="178"/>
      <c r="E31" s="178"/>
      <c r="F31" s="178"/>
      <c r="G31" s="178"/>
      <c r="H31" s="178"/>
      <c r="I31" s="178"/>
      <c r="J31" s="178"/>
      <c r="K31" s="179"/>
      <c r="L31" s="170"/>
      <c r="M31" s="135"/>
      <c r="N31" s="186"/>
      <c r="O31" s="141"/>
      <c r="P31" s="72"/>
    </row>
    <row r="32" spans="1:16" x14ac:dyDescent="0.25">
      <c r="A32" s="76"/>
      <c r="B32" s="77"/>
      <c r="C32" s="171"/>
      <c r="D32" s="172"/>
      <c r="E32" s="172"/>
      <c r="F32" s="172"/>
      <c r="G32" s="172"/>
      <c r="H32" s="172"/>
      <c r="I32" s="172"/>
      <c r="J32" s="172"/>
      <c r="K32" s="173"/>
      <c r="L32" s="168">
        <v>1</v>
      </c>
      <c r="M32" s="133">
        <v>10</v>
      </c>
      <c r="N32" s="184"/>
      <c r="O32" s="139" t="str">
        <f>IF(OR(N32=""),"",ROUND((SUM(N32:N34,)*5/(SUM(M32))+1)*2,1)/2)</f>
        <v/>
      </c>
      <c r="P32" s="72"/>
    </row>
    <row r="33" spans="1:16" x14ac:dyDescent="0.25">
      <c r="A33" s="78">
        <v>3</v>
      </c>
      <c r="B33" s="79"/>
      <c r="C33" s="156"/>
      <c r="D33" s="157"/>
      <c r="E33" s="157"/>
      <c r="F33" s="157"/>
      <c r="G33" s="157"/>
      <c r="H33" s="157"/>
      <c r="I33" s="157"/>
      <c r="J33" s="157"/>
      <c r="K33" s="158"/>
      <c r="L33" s="169"/>
      <c r="M33" s="134"/>
      <c r="N33" s="185"/>
      <c r="O33" s="140"/>
      <c r="P33" s="72"/>
    </row>
    <row r="34" spans="1:16" x14ac:dyDescent="0.25">
      <c r="A34" s="80"/>
      <c r="B34" s="81"/>
      <c r="C34" s="159"/>
      <c r="D34" s="160"/>
      <c r="E34" s="160"/>
      <c r="F34" s="160"/>
      <c r="G34" s="160"/>
      <c r="H34" s="160"/>
      <c r="I34" s="160"/>
      <c r="J34" s="160"/>
      <c r="K34" s="161"/>
      <c r="L34" s="170"/>
      <c r="M34" s="135"/>
      <c r="N34" s="186"/>
      <c r="O34" s="141"/>
      <c r="P34" s="72"/>
    </row>
    <row r="35" spans="1:16" x14ac:dyDescent="0.25">
      <c r="A35" s="76"/>
      <c r="B35" s="77"/>
      <c r="C35" s="171"/>
      <c r="D35" s="172"/>
      <c r="E35" s="172"/>
      <c r="F35" s="172"/>
      <c r="G35" s="172"/>
      <c r="H35" s="172"/>
      <c r="I35" s="172"/>
      <c r="J35" s="172"/>
      <c r="K35" s="173"/>
      <c r="L35" s="168">
        <v>2</v>
      </c>
      <c r="M35" s="133">
        <v>40</v>
      </c>
      <c r="N35" s="184"/>
      <c r="O35" s="139" t="str">
        <f>IF(OR(N35=""),"",ROUND((SUM(N35:N37,)*5/(SUM(M35))+1)*2,1)/2)</f>
        <v/>
      </c>
      <c r="P35" s="72"/>
    </row>
    <row r="36" spans="1:16" x14ac:dyDescent="0.25">
      <c r="A36" s="78">
        <v>4</v>
      </c>
      <c r="B36" s="79"/>
      <c r="C36" s="156"/>
      <c r="D36" s="157"/>
      <c r="E36" s="157"/>
      <c r="F36" s="157"/>
      <c r="G36" s="157"/>
      <c r="H36" s="157"/>
      <c r="I36" s="157"/>
      <c r="J36" s="157"/>
      <c r="K36" s="158"/>
      <c r="L36" s="169"/>
      <c r="M36" s="134"/>
      <c r="N36" s="185"/>
      <c r="O36" s="140"/>
      <c r="P36" s="72"/>
    </row>
    <row r="37" spans="1:16" x14ac:dyDescent="0.25">
      <c r="A37" s="80"/>
      <c r="B37" s="81"/>
      <c r="C37" s="159"/>
      <c r="D37" s="160"/>
      <c r="E37" s="160"/>
      <c r="F37" s="160"/>
      <c r="G37" s="160"/>
      <c r="H37" s="160"/>
      <c r="I37" s="160"/>
      <c r="J37" s="160"/>
      <c r="K37" s="161"/>
      <c r="L37" s="170"/>
      <c r="M37" s="135"/>
      <c r="N37" s="186"/>
      <c r="O37" s="141"/>
      <c r="P37" s="72"/>
    </row>
    <row r="38" spans="1:16" ht="15.75" customHeight="1" thickBot="1" x14ac:dyDescent="0.3">
      <c r="A38" s="96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5" t="s">
        <v>48</v>
      </c>
      <c r="M38" s="86">
        <f>SUM(M26:M37)</f>
        <v>100</v>
      </c>
      <c r="N38" s="16"/>
      <c r="O38" s="16"/>
      <c r="P38" s="16"/>
    </row>
    <row r="39" spans="1:16" ht="15" customHeight="1" x14ac:dyDescent="0.25">
      <c r="A39" s="88"/>
      <c r="B39" s="89"/>
      <c r="C39" s="65"/>
      <c r="D39" s="65"/>
      <c r="E39" s="65"/>
      <c r="F39" s="65"/>
      <c r="G39" s="65"/>
      <c r="H39" s="65"/>
      <c r="I39" s="65"/>
      <c r="J39" s="65"/>
      <c r="K39" s="65"/>
      <c r="L39" s="88"/>
      <c r="M39" s="65"/>
      <c r="N39" s="162" t="str">
        <f>IF(OR(N26="",N29="",N32="",N35=""),"",ROUND((SUM(N26,N29,N32,N35)*5/(SUM(M26:M37))+1)*2,0)/2)</f>
        <v/>
      </c>
      <c r="O39" s="22"/>
      <c r="P39" s="72"/>
    </row>
    <row r="40" spans="1:16" ht="15" customHeight="1" x14ac:dyDescent="0.25">
      <c r="A40" s="90" t="s">
        <v>22</v>
      </c>
      <c r="B40" s="91"/>
      <c r="C40" s="65"/>
      <c r="D40" s="65"/>
      <c r="E40" s="65"/>
      <c r="F40" s="65"/>
      <c r="G40" s="65"/>
      <c r="H40" s="65"/>
      <c r="I40" s="65"/>
      <c r="J40" s="65"/>
      <c r="K40" s="65"/>
      <c r="L40" s="88"/>
      <c r="M40" s="23" t="s">
        <v>26</v>
      </c>
      <c r="N40" s="163"/>
      <c r="O40" s="22"/>
      <c r="P40" s="72"/>
    </row>
    <row r="41" spans="1:16" ht="15.75" customHeight="1" thickBot="1" x14ac:dyDescent="0.3">
      <c r="A41" s="65"/>
      <c r="B41" s="92"/>
      <c r="C41" s="65"/>
      <c r="D41" s="65"/>
      <c r="E41" s="65"/>
      <c r="F41" s="65"/>
      <c r="G41" s="65"/>
      <c r="H41" s="65"/>
      <c r="I41" s="65"/>
      <c r="J41" s="65"/>
      <c r="K41" s="65"/>
      <c r="L41" s="88"/>
      <c r="M41" s="65"/>
      <c r="N41" s="164"/>
      <c r="O41" s="22"/>
      <c r="P41" s="72"/>
    </row>
    <row r="42" spans="1:16" ht="23.25" x14ac:dyDescent="0.35">
      <c r="A42" s="17" t="s">
        <v>33</v>
      </c>
      <c r="B42" s="93"/>
      <c r="C42" s="70"/>
      <c r="D42" s="70"/>
      <c r="E42" s="70"/>
      <c r="F42" s="70"/>
      <c r="G42" s="70"/>
      <c r="H42" s="70"/>
      <c r="I42" s="70"/>
      <c r="J42" s="70"/>
      <c r="K42" s="70"/>
      <c r="L42" s="94"/>
      <c r="M42" s="70"/>
      <c r="N42" s="70"/>
      <c r="O42" s="71"/>
      <c r="P42" s="72"/>
    </row>
    <row r="43" spans="1:16" x14ac:dyDescent="0.25">
      <c r="A43" s="18" t="s">
        <v>2</v>
      </c>
      <c r="B43" s="73" t="s">
        <v>53</v>
      </c>
      <c r="C43" s="19" t="s">
        <v>28</v>
      </c>
      <c r="D43" s="20"/>
      <c r="E43" s="20"/>
      <c r="F43" s="74"/>
      <c r="G43" s="74"/>
      <c r="H43" s="74"/>
      <c r="I43" s="20"/>
      <c r="J43" s="74"/>
      <c r="K43" s="74"/>
      <c r="L43" s="95" t="s">
        <v>12</v>
      </c>
      <c r="M43" s="18" t="s">
        <v>6</v>
      </c>
      <c r="N43" s="18" t="s">
        <v>7</v>
      </c>
      <c r="O43" s="21" t="s">
        <v>21</v>
      </c>
      <c r="P43" s="72"/>
    </row>
    <row r="44" spans="1:16" x14ac:dyDescent="0.25">
      <c r="A44" s="76"/>
      <c r="B44" s="77"/>
      <c r="C44" s="171"/>
      <c r="D44" s="172"/>
      <c r="E44" s="172"/>
      <c r="F44" s="172"/>
      <c r="G44" s="172"/>
      <c r="H44" s="172"/>
      <c r="I44" s="172"/>
      <c r="J44" s="172"/>
      <c r="K44" s="173"/>
      <c r="L44" s="168">
        <v>3</v>
      </c>
      <c r="M44" s="133">
        <v>55</v>
      </c>
      <c r="N44" s="136"/>
      <c r="O44" s="139" t="str">
        <f>IF(OR(N44=""),"",ROUND((SUM(N44:N46,)*5/(SUM(M44))+1)*2,1)/2)</f>
        <v/>
      </c>
      <c r="P44" s="72"/>
    </row>
    <row r="45" spans="1:16" x14ac:dyDescent="0.25">
      <c r="A45" s="78">
        <v>4</v>
      </c>
      <c r="B45" s="79"/>
      <c r="C45" s="156"/>
      <c r="D45" s="157"/>
      <c r="E45" s="157"/>
      <c r="F45" s="157"/>
      <c r="G45" s="157"/>
      <c r="H45" s="157"/>
      <c r="I45" s="157"/>
      <c r="J45" s="157"/>
      <c r="K45" s="158"/>
      <c r="L45" s="169"/>
      <c r="M45" s="134"/>
      <c r="N45" s="137"/>
      <c r="O45" s="140"/>
      <c r="P45" s="72"/>
    </row>
    <row r="46" spans="1:16" x14ac:dyDescent="0.25">
      <c r="A46" s="80"/>
      <c r="B46" s="81"/>
      <c r="C46" s="159"/>
      <c r="D46" s="160"/>
      <c r="E46" s="160"/>
      <c r="F46" s="160"/>
      <c r="G46" s="160"/>
      <c r="H46" s="160"/>
      <c r="I46" s="160"/>
      <c r="J46" s="160"/>
      <c r="K46" s="161"/>
      <c r="L46" s="170"/>
      <c r="M46" s="135"/>
      <c r="N46" s="138"/>
      <c r="O46" s="141"/>
      <c r="P46" s="72"/>
    </row>
    <row r="47" spans="1:16" x14ac:dyDescent="0.25">
      <c r="A47" s="76"/>
      <c r="B47" s="77"/>
      <c r="C47" s="171"/>
      <c r="D47" s="172"/>
      <c r="E47" s="172"/>
      <c r="F47" s="172"/>
      <c r="G47" s="172"/>
      <c r="H47" s="172"/>
      <c r="I47" s="172"/>
      <c r="J47" s="172"/>
      <c r="K47" s="173"/>
      <c r="L47" s="168">
        <v>2</v>
      </c>
      <c r="M47" s="133">
        <v>45</v>
      </c>
      <c r="N47" s="136"/>
      <c r="O47" s="139" t="str">
        <f>IF(OR(N47=""),"",ROUND((SUM(N47:N49,)*5/(SUM(M47))+1)*2,1)/2)</f>
        <v/>
      </c>
      <c r="P47" s="72"/>
    </row>
    <row r="48" spans="1:16" x14ac:dyDescent="0.25">
      <c r="A48" s="78">
        <v>5</v>
      </c>
      <c r="B48" s="79"/>
      <c r="C48" s="156"/>
      <c r="D48" s="157"/>
      <c r="E48" s="157"/>
      <c r="F48" s="157"/>
      <c r="G48" s="157"/>
      <c r="H48" s="157"/>
      <c r="I48" s="157"/>
      <c r="J48" s="157"/>
      <c r="K48" s="158"/>
      <c r="L48" s="169"/>
      <c r="M48" s="134"/>
      <c r="N48" s="137"/>
      <c r="O48" s="140"/>
      <c r="P48" s="72"/>
    </row>
    <row r="49" spans="1:16" x14ac:dyDescent="0.25">
      <c r="A49" s="80"/>
      <c r="B49" s="81"/>
      <c r="C49" s="159"/>
      <c r="D49" s="160"/>
      <c r="E49" s="160"/>
      <c r="F49" s="160"/>
      <c r="G49" s="160"/>
      <c r="H49" s="160"/>
      <c r="I49" s="160"/>
      <c r="J49" s="160"/>
      <c r="K49" s="161"/>
      <c r="L49" s="170"/>
      <c r="M49" s="135"/>
      <c r="N49" s="138"/>
      <c r="O49" s="141"/>
      <c r="P49" s="72"/>
    </row>
    <row r="50" spans="1:16" ht="15.75" customHeight="1" thickBot="1" x14ac:dyDescent="0.3">
      <c r="A50" s="96"/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5" t="s">
        <v>48</v>
      </c>
      <c r="M50" s="86">
        <f>SUM(M44:M49)</f>
        <v>100</v>
      </c>
      <c r="N50" s="87" t="str">
        <f>IF(OR(N44="",N47=""),"",SUM(N44,N47))</f>
        <v/>
      </c>
      <c r="O50" s="16"/>
      <c r="P50" s="16"/>
    </row>
    <row r="51" spans="1:16" ht="15" customHeight="1" x14ac:dyDescent="0.25">
      <c r="A51" s="88"/>
      <c r="B51" s="89"/>
      <c r="C51" s="65"/>
      <c r="D51" s="65"/>
      <c r="E51" s="65"/>
      <c r="F51" s="65"/>
      <c r="G51" s="65"/>
      <c r="H51" s="65"/>
      <c r="I51" s="65"/>
      <c r="J51" s="65"/>
      <c r="K51" s="65"/>
      <c r="L51" s="88"/>
      <c r="M51" s="65"/>
      <c r="N51" s="162" t="str">
        <f>IF(OR(N44="",N47=""),"",ROUND((SUM(N44,N47)*5/(SUM(M44:M49))+1)*2,0)/2)</f>
        <v/>
      </c>
      <c r="O51" s="16"/>
      <c r="P51" s="72"/>
    </row>
    <row r="52" spans="1:16" ht="15" customHeight="1" x14ac:dyDescent="0.25">
      <c r="A52" s="90" t="s">
        <v>22</v>
      </c>
      <c r="B52" s="91"/>
      <c r="C52" s="65"/>
      <c r="D52" s="65"/>
      <c r="E52" s="65"/>
      <c r="F52" s="65"/>
      <c r="G52" s="65"/>
      <c r="H52" s="65"/>
      <c r="I52" s="65"/>
      <c r="J52" s="65"/>
      <c r="K52" s="65"/>
      <c r="L52" s="88"/>
      <c r="M52" s="23" t="s">
        <v>27</v>
      </c>
      <c r="N52" s="163"/>
      <c r="O52" s="16"/>
      <c r="P52" s="72"/>
    </row>
    <row r="53" spans="1:16" ht="15.75" customHeight="1" thickBot="1" x14ac:dyDescent="0.3">
      <c r="A53" s="65"/>
      <c r="B53" s="92"/>
      <c r="C53" s="65"/>
      <c r="D53" s="65"/>
      <c r="E53" s="65"/>
      <c r="F53" s="65"/>
      <c r="G53" s="65"/>
      <c r="H53" s="65"/>
      <c r="I53" s="65"/>
      <c r="J53" s="65"/>
      <c r="K53" s="65"/>
      <c r="L53" s="88"/>
      <c r="M53" s="65"/>
      <c r="N53" s="164"/>
      <c r="O53" s="16"/>
      <c r="P53" s="72"/>
    </row>
    <row r="54" spans="1:16" ht="23.25" x14ac:dyDescent="0.35">
      <c r="A54" s="17" t="s">
        <v>35</v>
      </c>
      <c r="B54" s="93"/>
      <c r="C54" s="70"/>
      <c r="D54" s="70"/>
      <c r="E54" s="70"/>
      <c r="F54" s="70"/>
      <c r="G54" s="70"/>
      <c r="H54" s="70"/>
      <c r="I54" s="70"/>
      <c r="J54" s="70"/>
      <c r="K54" s="70"/>
      <c r="L54" s="94"/>
      <c r="M54" s="70"/>
      <c r="N54" s="70"/>
      <c r="O54" s="71"/>
      <c r="P54" s="72"/>
    </row>
    <row r="55" spans="1:16" x14ac:dyDescent="0.25">
      <c r="A55" s="18" t="s">
        <v>2</v>
      </c>
      <c r="B55" s="73" t="s">
        <v>53</v>
      </c>
      <c r="C55" s="19" t="s">
        <v>28</v>
      </c>
      <c r="D55" s="20"/>
      <c r="E55" s="20"/>
      <c r="F55" s="74"/>
      <c r="G55" s="74"/>
      <c r="H55" s="74"/>
      <c r="I55" s="20"/>
      <c r="J55" s="74"/>
      <c r="K55" s="74"/>
      <c r="L55" s="95" t="s">
        <v>12</v>
      </c>
      <c r="M55" s="18" t="s">
        <v>6</v>
      </c>
      <c r="N55" s="18" t="s">
        <v>7</v>
      </c>
      <c r="O55" s="21" t="s">
        <v>21</v>
      </c>
      <c r="P55" s="72"/>
    </row>
    <row r="56" spans="1:16" x14ac:dyDescent="0.25">
      <c r="A56" s="76"/>
      <c r="B56" s="77"/>
      <c r="C56" s="171"/>
      <c r="D56" s="172"/>
      <c r="E56" s="172"/>
      <c r="F56" s="172"/>
      <c r="G56" s="172"/>
      <c r="H56" s="172"/>
      <c r="I56" s="172"/>
      <c r="J56" s="172"/>
      <c r="K56" s="173"/>
      <c r="L56" s="168">
        <v>3</v>
      </c>
      <c r="M56" s="133">
        <v>100</v>
      </c>
      <c r="N56" s="136"/>
      <c r="O56" s="139" t="str">
        <f>IF(OR(N56=""),"",ROUND((SUM(N56:N58,)*5/(SUM(M56))+1)*2,1)/2)</f>
        <v/>
      </c>
      <c r="P56" s="72"/>
    </row>
    <row r="57" spans="1:16" x14ac:dyDescent="0.25">
      <c r="A57" s="78">
        <v>5</v>
      </c>
      <c r="B57" s="79"/>
      <c r="C57" s="156"/>
      <c r="D57" s="157"/>
      <c r="E57" s="157"/>
      <c r="F57" s="157"/>
      <c r="G57" s="157"/>
      <c r="H57" s="157"/>
      <c r="I57" s="157"/>
      <c r="J57" s="157"/>
      <c r="K57" s="158"/>
      <c r="L57" s="169"/>
      <c r="M57" s="134"/>
      <c r="N57" s="137"/>
      <c r="O57" s="140"/>
      <c r="P57" s="72"/>
    </row>
    <row r="58" spans="1:16" ht="15.75" thickBot="1" x14ac:dyDescent="0.3">
      <c r="A58" s="80"/>
      <c r="B58" s="81"/>
      <c r="C58" s="159"/>
      <c r="D58" s="160"/>
      <c r="E58" s="160"/>
      <c r="F58" s="160"/>
      <c r="G58" s="160"/>
      <c r="H58" s="160"/>
      <c r="I58" s="160"/>
      <c r="J58" s="160"/>
      <c r="K58" s="161"/>
      <c r="L58" s="170"/>
      <c r="M58" s="135"/>
      <c r="N58" s="138"/>
      <c r="O58" s="141"/>
      <c r="P58" s="72"/>
    </row>
    <row r="59" spans="1:16" ht="15" customHeight="1" x14ac:dyDescent="0.25">
      <c r="A59" s="97"/>
      <c r="B59" s="9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162" t="str">
        <f>IF(OR(N56=""),"",ROUND((SUM(N56)*5/(SUM(M56))+1)*2,0)/2)</f>
        <v/>
      </c>
      <c r="O59" s="22"/>
      <c r="P59" s="72"/>
    </row>
    <row r="60" spans="1:16" ht="15" customHeight="1" x14ac:dyDescent="0.25">
      <c r="A60" s="90" t="s">
        <v>22</v>
      </c>
      <c r="B60" s="72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23" t="s">
        <v>31</v>
      </c>
      <c r="N60" s="163"/>
      <c r="O60" s="22"/>
      <c r="P60" s="72"/>
    </row>
    <row r="61" spans="1:16" ht="15.75" customHeight="1" thickBot="1" x14ac:dyDescent="0.3">
      <c r="A61" s="9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64"/>
      <c r="O61" s="22"/>
      <c r="P61" s="72"/>
    </row>
    <row r="62" spans="1:16" ht="15.75" thickBot="1" x14ac:dyDescent="0.3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100"/>
      <c r="O62" s="22"/>
      <c r="P62" s="16"/>
    </row>
    <row r="63" spans="1:16" ht="15" customHeight="1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62" t="str">
        <f>IF(OR(N21="",N39="",N51="",N59="",),"",ROUND(AVERAGE(N21,N39,N51,N59)*2,0)/2)</f>
        <v/>
      </c>
      <c r="O63" s="22"/>
      <c r="P63" s="16"/>
    </row>
    <row r="64" spans="1:16" ht="17.25" customHeight="1" x14ac:dyDescent="0.25">
      <c r="A64" s="180" t="s">
        <v>29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2"/>
      <c r="N64" s="163"/>
      <c r="O64" s="22"/>
      <c r="P64" s="16"/>
    </row>
    <row r="65" spans="1:16" ht="15.75" customHeight="1" thickBot="1" x14ac:dyDescent="0.3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64"/>
      <c r="O65" s="22"/>
      <c r="P65" s="16"/>
    </row>
    <row r="66" spans="1:16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6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6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</sheetData>
  <sheetProtection sheet="1" objects="1" scenarios="1"/>
  <mergeCells count="86">
    <mergeCell ref="N26:N28"/>
    <mergeCell ref="O26:O28"/>
    <mergeCell ref="N29:N31"/>
    <mergeCell ref="O29:O31"/>
    <mergeCell ref="N32:N34"/>
    <mergeCell ref="O32:O34"/>
    <mergeCell ref="N35:N37"/>
    <mergeCell ref="O35:O37"/>
    <mergeCell ref="N59:N61"/>
    <mergeCell ref="N63:N65"/>
    <mergeCell ref="A64:M64"/>
    <mergeCell ref="N51:N53"/>
    <mergeCell ref="C56:K56"/>
    <mergeCell ref="L56:L58"/>
    <mergeCell ref="M56:M58"/>
    <mergeCell ref="N56:N58"/>
    <mergeCell ref="O56:O58"/>
    <mergeCell ref="C57:K57"/>
    <mergeCell ref="C58:K58"/>
    <mergeCell ref="C47:K47"/>
    <mergeCell ref="L47:L49"/>
    <mergeCell ref="M47:M49"/>
    <mergeCell ref="N47:N49"/>
    <mergeCell ref="O47:O49"/>
    <mergeCell ref="C48:K48"/>
    <mergeCell ref="C49:K49"/>
    <mergeCell ref="O44:O46"/>
    <mergeCell ref="C45:K45"/>
    <mergeCell ref="C46:K46"/>
    <mergeCell ref="C35:K35"/>
    <mergeCell ref="L35:L37"/>
    <mergeCell ref="M35:M37"/>
    <mergeCell ref="C36:K36"/>
    <mergeCell ref="C37:K37"/>
    <mergeCell ref="N39:N41"/>
    <mergeCell ref="C44:K44"/>
    <mergeCell ref="L44:L46"/>
    <mergeCell ref="M44:M46"/>
    <mergeCell ref="N44:N46"/>
    <mergeCell ref="C32:K32"/>
    <mergeCell ref="L32:L34"/>
    <mergeCell ref="M32:M34"/>
    <mergeCell ref="C33:K33"/>
    <mergeCell ref="C34:K34"/>
    <mergeCell ref="C29:K29"/>
    <mergeCell ref="L29:L31"/>
    <mergeCell ref="M29:M31"/>
    <mergeCell ref="C30:K30"/>
    <mergeCell ref="C31:K31"/>
    <mergeCell ref="C27:K27"/>
    <mergeCell ref="C28:K28"/>
    <mergeCell ref="C17:K17"/>
    <mergeCell ref="L17:L19"/>
    <mergeCell ref="M17:M19"/>
    <mergeCell ref="N17:N19"/>
    <mergeCell ref="O17:O19"/>
    <mergeCell ref="C18:K18"/>
    <mergeCell ref="C19:K19"/>
    <mergeCell ref="N21:N23"/>
    <mergeCell ref="C26:K26"/>
    <mergeCell ref="L26:L28"/>
    <mergeCell ref="M26:M28"/>
    <mergeCell ref="C13:K13"/>
    <mergeCell ref="L13:L16"/>
    <mergeCell ref="M13:M16"/>
    <mergeCell ref="N13:N16"/>
    <mergeCell ref="O13:O16"/>
    <mergeCell ref="C14:K14"/>
    <mergeCell ref="C15:K15"/>
    <mergeCell ref="C16:K16"/>
    <mergeCell ref="C10:K10"/>
    <mergeCell ref="L10:L12"/>
    <mergeCell ref="M10:M12"/>
    <mergeCell ref="N10:N12"/>
    <mergeCell ref="O10:O12"/>
    <mergeCell ref="C11:K11"/>
    <mergeCell ref="C12:K12"/>
    <mergeCell ref="A1:O1"/>
    <mergeCell ref="A3:C6"/>
    <mergeCell ref="F3:G3"/>
    <mergeCell ref="F4:G4"/>
    <mergeCell ref="F5:G5"/>
    <mergeCell ref="D6:E6"/>
    <mergeCell ref="M3:O3"/>
    <mergeCell ref="M4:O4"/>
    <mergeCell ref="M5:O5"/>
  </mergeCells>
  <conditionalFormatting sqref="N10:N12">
    <cfRule type="top10" priority="26" rank="25"/>
    <cfRule type="cellIs" priority="27" operator="between">
      <formula>1</formula>
      <formula>25</formula>
    </cfRule>
  </conditionalFormatting>
  <conditionalFormatting sqref="N17:N19">
    <cfRule type="top10" priority="24" rank="25"/>
    <cfRule type="cellIs" priority="25" operator="between">
      <formula>1</formula>
      <formula>25</formula>
    </cfRule>
  </conditionalFormatting>
  <conditionalFormatting sqref="N44:N46">
    <cfRule type="cellIs" priority="2" operator="between">
      <formula>0</formula>
      <formula>100</formula>
    </cfRule>
  </conditionalFormatting>
  <conditionalFormatting sqref="N56:N58">
    <cfRule type="cellIs" priority="1" operator="between">
      <formula>0</formula>
      <formula>100</formula>
    </cfRule>
  </conditionalFormatting>
  <dataValidations count="9">
    <dataValidation type="whole" operator="lessThan" allowBlank="1" showInputMessage="1" showErrorMessage="1" sqref="N13:N16">
      <formula1>56</formula1>
    </dataValidation>
    <dataValidation type="whole" operator="lessThan" allowBlank="1" showInputMessage="1" showErrorMessage="1" sqref="N17:N19 N32:N34">
      <formula1>11</formula1>
    </dataValidation>
    <dataValidation type="whole" operator="lessThan" allowBlank="1" showInputMessage="1" showErrorMessage="1" sqref="N10:N12">
      <formula1>36</formula1>
    </dataValidation>
    <dataValidation type="whole" operator="lessThan" allowBlank="1" showInputMessage="1" showErrorMessage="1" sqref="N26:N28">
      <formula1>30</formula1>
    </dataValidation>
    <dataValidation type="whole" operator="lessThanOrEqual" allowBlank="1" showInputMessage="1" showErrorMessage="1" sqref="N29:N31">
      <formula1>20</formula1>
    </dataValidation>
    <dataValidation type="whole" operator="lessThanOrEqual" allowBlank="1" showInputMessage="1" showErrorMessage="1" sqref="N35:N37">
      <formula1>40</formula1>
    </dataValidation>
    <dataValidation type="whole" allowBlank="1" showInputMessage="1" showErrorMessage="1" sqref="N56:N58">
      <formula1>0</formula1>
      <formula2>100</formula2>
    </dataValidation>
    <dataValidation type="whole" allowBlank="1" showInputMessage="1" showErrorMessage="1" sqref="N44:N46">
      <formula1>0</formula1>
      <formula2>55</formula2>
    </dataValidation>
    <dataValidation type="whole" allowBlank="1" showInputMessage="1" showErrorMessage="1" sqref="N47:N49">
      <formula1>0</formula1>
      <formula2>45</formula2>
    </dataValidation>
  </dataValidations>
  <pageMargins left="0.70866141732283472" right="0.19685039370078741" top="0.59055118110236227" bottom="0.59055118110236227" header="0.31496062992125984" footer="0.31496062992125984"/>
  <pageSetup paperSize="9" scale="67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Einleitung AM</vt:lpstr>
      <vt:lpstr>AM_UeK_Bew</vt:lpstr>
      <vt:lpstr>AM_UeK_Bew!Druckbereich</vt:lpstr>
      <vt:lpstr>'Einleitung AM'!Druckbereich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faruno</dc:creator>
  <cp:lastModifiedBy>Arnold Schöpfer</cp:lastModifiedBy>
  <cp:lastPrinted>2018-06-05T09:44:15Z</cp:lastPrinted>
  <dcterms:created xsi:type="dcterms:W3CDTF">2017-08-07T05:30:25Z</dcterms:created>
  <dcterms:modified xsi:type="dcterms:W3CDTF">2019-08-07T08:30:56Z</dcterms:modified>
</cp:coreProperties>
</file>