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30720" windowHeight="15360" activeTab="1"/>
  </bookViews>
  <sheets>
    <sheet name="Informations MA" sheetId="8" r:id="rId1"/>
    <sheet name="MA_eval_CI" sheetId="5" r:id="rId2"/>
  </sheets>
  <definedNames>
    <definedName name="_xlnm.Print_Area" localSheetId="0">'Informations MA'!$A$12:$L$28</definedName>
    <definedName name="_xlnm.Print_Area" localSheetId="1">MA_eval_CI!$A$1:$O$66</definedName>
  </definedNames>
  <calcPr calcId="162913"/>
</workbook>
</file>

<file path=xl/calcChain.xml><?xml version="1.0" encoding="utf-8"?>
<calcChain xmlns="http://schemas.openxmlformats.org/spreadsheetml/2006/main">
  <c r="O35" i="5" l="1"/>
  <c r="O32" i="5"/>
  <c r="O29" i="5"/>
  <c r="O26" i="5"/>
  <c r="U9" i="8" l="1"/>
  <c r="T9" i="8"/>
  <c r="S9" i="8"/>
  <c r="R9" i="8"/>
  <c r="N9" i="8"/>
  <c r="J9" i="8"/>
  <c r="F9" i="8"/>
  <c r="B9" i="8"/>
  <c r="Q8" i="8"/>
  <c r="P8" i="8"/>
  <c r="M8" i="8"/>
  <c r="L8" i="8" s="1"/>
  <c r="I8" i="8"/>
  <c r="H8" i="8"/>
  <c r="E8" i="8"/>
  <c r="D8" i="8" s="1"/>
  <c r="Q7" i="8"/>
  <c r="P7" i="8"/>
  <c r="M7" i="8"/>
  <c r="L7" i="8" s="1"/>
  <c r="I7" i="8"/>
  <c r="H7" i="8" s="1"/>
  <c r="E7" i="8"/>
  <c r="D7" i="8" s="1"/>
  <c r="Q6" i="8"/>
  <c r="P6" i="8"/>
  <c r="M6" i="8"/>
  <c r="L6" i="8" s="1"/>
  <c r="I6" i="8"/>
  <c r="H6" i="8" s="1"/>
  <c r="H9" i="8" s="1"/>
  <c r="E6" i="8"/>
  <c r="D6" i="8" s="1"/>
  <c r="Q5" i="8"/>
  <c r="P5" i="8"/>
  <c r="M5" i="8"/>
  <c r="L5" i="8" s="1"/>
  <c r="I5" i="8"/>
  <c r="H5" i="8" s="1"/>
  <c r="E5" i="8"/>
  <c r="D5" i="8" s="1"/>
  <c r="Q4" i="8"/>
  <c r="Q9" i="8" s="1"/>
  <c r="P4" i="8"/>
  <c r="P9" i="8" s="1"/>
  <c r="M4" i="8"/>
  <c r="M9" i="8" s="1"/>
  <c r="I4" i="8"/>
  <c r="E4" i="8"/>
  <c r="E9" i="8" s="1"/>
  <c r="I9" i="8" l="1"/>
  <c r="D4" i="8"/>
  <c r="D9" i="8" s="1"/>
  <c r="L4" i="8"/>
  <c r="L9" i="8" s="1"/>
  <c r="N20" i="5" l="1"/>
  <c r="N50" i="5"/>
  <c r="N38" i="5"/>
  <c r="N21" i="5"/>
  <c r="M38" i="5" l="1"/>
  <c r="M50" i="5"/>
  <c r="M20" i="5"/>
  <c r="N59" i="5" l="1"/>
  <c r="N51" i="5"/>
  <c r="N39" i="5"/>
  <c r="O56" i="5"/>
  <c r="O47" i="5"/>
  <c r="O44" i="5"/>
  <c r="O17" i="5"/>
  <c r="O13" i="5"/>
  <c r="O10" i="5"/>
  <c r="N63" i="5" l="1"/>
</calcChain>
</file>

<file path=xl/sharedStrings.xml><?xml version="1.0" encoding="utf-8"?>
<sst xmlns="http://schemas.openxmlformats.org/spreadsheetml/2006/main" count="113" uniqueCount="74">
  <si>
    <t>DCO</t>
  </si>
  <si>
    <t>pts max.</t>
  </si>
  <si>
    <t>Les chiffres en % sont purement informatifs et restent sans fonction lors du calcul</t>
  </si>
  <si>
    <t>Les chiffres en % sont arrondis  vers le haut, resp. vers le bas afin de faciliter la compréhension</t>
  </si>
  <si>
    <t>Nombre d'objectifs opérationnels à évaluer par domaine de compétence</t>
  </si>
  <si>
    <t>Nbre de points</t>
  </si>
  <si>
    <t>&lt; 10 pts</t>
  </si>
  <si>
    <t>Nombre</t>
  </si>
  <si>
    <t>Le nombre total d'objectifs opérationnels à évaluer doit être au maximum de 6 par CI (1 CI correspond à une année de formation)</t>
  </si>
  <si>
    <t>Lors des CI, 10 % du temps de formation est consacré au contrôle qualité et à la détermination de la note d'expérience</t>
  </si>
  <si>
    <t>Evaluation CI 1ère année MA</t>
  </si>
  <si>
    <t>pts obt.</t>
  </si>
  <si>
    <t>Note CI1</t>
  </si>
  <si>
    <t>Note CI2</t>
  </si>
  <si>
    <t>Note CI3</t>
  </si>
  <si>
    <t>Note CI4</t>
  </si>
  <si>
    <t>Evaluation CI 2ème année MA</t>
  </si>
  <si>
    <t>Evaluation CI 3ème année MA</t>
  </si>
  <si>
    <t>Evaluation CI 4ème année MA</t>
  </si>
  <si>
    <t>Nbre obj.</t>
  </si>
  <si>
    <t>10 à 25 pts</t>
  </si>
  <si>
    <t>26 à 50 pts</t>
  </si>
  <si>
    <t>&gt; 50 pts</t>
  </si>
  <si>
    <t>Calculation : (pts obt. x 5 / pts max.) + 1</t>
  </si>
  <si>
    <t>1.1.03</t>
  </si>
  <si>
    <t>1.3.07</t>
  </si>
  <si>
    <t>1.4.07</t>
  </si>
  <si>
    <t>2.1.01</t>
  </si>
  <si>
    <t>2.3.03</t>
  </si>
  <si>
    <t>2.3.06</t>
  </si>
  <si>
    <t>2.4.02</t>
  </si>
  <si>
    <t>N° Obj</t>
  </si>
  <si>
    <t>Adresse</t>
  </si>
  <si>
    <t>N°</t>
  </si>
  <si>
    <t>Nom</t>
  </si>
  <si>
    <t>Prénom</t>
  </si>
  <si>
    <t>Entreprise formatrice :</t>
  </si>
  <si>
    <t>NPA / Lieu</t>
  </si>
  <si>
    <t>3.5.01</t>
  </si>
  <si>
    <t>3.4.03</t>
  </si>
  <si>
    <t>contrôlent, démontent et montent les courroies striées et dispositifs tendeurs à l'aide des outils spéciaux du constructeur</t>
  </si>
  <si>
    <t>contrôlent et entretiennent les systèmes de freinage conformément aux instructions</t>
  </si>
  <si>
    <t>réalisent des travaux de soudage et thermiques</t>
  </si>
  <si>
    <t>réalisent des travaux de sciage, perçage et réparation de filetages</t>
  </si>
  <si>
    <t>remplacent et chargent les batteries</t>
  </si>
  <si>
    <t>entretiennent des élévateurs et dispositifs de levage</t>
  </si>
  <si>
    <r>
      <rPr>
        <b/>
        <sz val="11"/>
        <color theme="1"/>
        <rFont val="Arial"/>
        <family val="2"/>
      </rPr>
      <t>exemple</t>
    </r>
    <r>
      <rPr>
        <sz val="11"/>
        <color theme="1"/>
        <rFont val="Arial"/>
        <family val="2"/>
      </rPr>
      <t>: règlent les systèmes d'éclairage et changent les différentes ampoules</t>
    </r>
  </si>
  <si>
    <r>
      <rPr>
        <b/>
        <sz val="11"/>
        <color theme="1"/>
        <rFont val="Arial"/>
        <family val="2"/>
      </rPr>
      <t>exemple</t>
    </r>
    <r>
      <rPr>
        <sz val="11"/>
        <color theme="1"/>
        <rFont val="Arial"/>
        <family val="2"/>
      </rPr>
      <t>: remplacent et contrôlent les roues, pneus, vis de roue, valves, capteurs de pression de gonflage conformément aux prescriptions du constructeur et de la LCR</t>
    </r>
  </si>
  <si>
    <r>
      <rPr>
        <b/>
        <sz val="11"/>
        <color theme="1"/>
        <rFont val="Arial"/>
        <family val="2"/>
      </rPr>
      <t>exemple</t>
    </r>
    <r>
      <rPr>
        <sz val="11"/>
        <color theme="1"/>
        <rFont val="Arial"/>
        <family val="2"/>
      </rPr>
      <t>: appliquent les prescriptions de sécurité liées à l'utilisation d'outils, appareils, machines, équipements de protection individuelle (EPI) et aux matériaux</t>
    </r>
  </si>
  <si>
    <t>L'évaluation pour chaque compétence opérationnelle est arrondie à 1/10. Cette note figure uniquement à titre informatif et n’entre pas en compte pour le calcul de la moyenne</t>
  </si>
  <si>
    <t>Note inf.</t>
  </si>
  <si>
    <t xml:space="preserve">Note cours interentreprises : </t>
  </si>
  <si>
    <t>La note d'évaluation des compétences par année de formation est calculée de la façon suivante : (somme des points obtenus * 5 / points max.) +1 arrondie à 0.5</t>
  </si>
  <si>
    <t>Travaux qui peuvent être évalués</t>
  </si>
  <si>
    <t>Apprenti-e :</t>
  </si>
  <si>
    <t>Entreprise</t>
  </si>
  <si>
    <t>Les compétences méthodologiques, sociales et personnelles sont partie intégrante de la définition des tâches
Les bases de l'évaluation se trouvent dans le document "Critères des compétences méthodologiques, sociales et personnelles"</t>
  </si>
  <si>
    <t>Total</t>
  </si>
  <si>
    <t>grille d’évaluation et dossier des prestations CI MA</t>
  </si>
  <si>
    <t>1ère année</t>
  </si>
  <si>
    <t>2ème année</t>
  </si>
  <si>
    <t>durée en h</t>
  </si>
  <si>
    <t>nombre minimum d'objectifs à évaluer</t>
  </si>
  <si>
    <t>3ème année</t>
  </si>
  <si>
    <t>3éme
L</t>
  </si>
  <si>
    <t>3éme
U</t>
  </si>
  <si>
    <t>4ème année</t>
  </si>
  <si>
    <t>4éme
L</t>
  </si>
  <si>
    <t>4éme
U</t>
  </si>
  <si>
    <t>Programme cadre des heures / Evaluation des CI MA</t>
  </si>
  <si>
    <t>Grille d’évaluation et dossier des prestations CI MA</t>
  </si>
  <si>
    <t>Version, 28.6.2019</t>
  </si>
  <si>
    <t>1.3.11</t>
  </si>
  <si>
    <r>
      <t xml:space="preserve">contrôlent le fonctionnement du chauffage, de la climatisation et effec-tuent les travaux de maintenance de façon à éviter les fluides de réfrigérants </t>
    </r>
    <r>
      <rPr>
        <b/>
        <sz val="11"/>
        <color rgb="FFFF0000"/>
        <rFont val="Arial"/>
        <family val="2"/>
      </rPr>
      <t>(évaluation avec 15 points obligatoires)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</si>
</sst>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left"/>
    </xf>
    <xf numFmtId="9" fontId="10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vertical="top"/>
    </xf>
    <xf numFmtId="0" fontId="14" fillId="0" borderId="7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4" fillId="0" borderId="9" xfId="0" applyFont="1" applyBorder="1" applyAlignment="1" applyProtection="1">
      <alignment vertical="top"/>
    </xf>
    <xf numFmtId="0" fontId="14" fillId="0" borderId="15" xfId="0" applyFont="1" applyBorder="1" applyAlignment="1" applyProtection="1">
      <alignment vertical="top"/>
    </xf>
    <xf numFmtId="0" fontId="16" fillId="0" borderId="14" xfId="0" applyFont="1" applyBorder="1" applyAlignment="1" applyProtection="1"/>
    <xf numFmtId="0" fontId="16" fillId="0" borderId="0" xfId="0" applyFont="1" applyBorder="1" applyAlignment="1" applyProtection="1"/>
    <xf numFmtId="0" fontId="16" fillId="0" borderId="14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11" fillId="0" borderId="0" xfId="0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quotePrefix="1" applyFont="1" applyFill="1"/>
    <xf numFmtId="0" fontId="6" fillId="0" borderId="0" xfId="0" applyFont="1"/>
    <xf numFmtId="0" fontId="6" fillId="0" borderId="0" xfId="0" applyFont="1" applyFill="1" applyAlignment="1">
      <alignment wrapText="1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15" xfId="0" applyFont="1" applyBorder="1" applyAlignment="1" applyProtection="1">
      <alignment horizontal="center"/>
    </xf>
    <xf numFmtId="0" fontId="7" fillId="0" borderId="15" xfId="0" applyFont="1" applyBorder="1" applyProtection="1"/>
    <xf numFmtId="0" fontId="7" fillId="0" borderId="0" xfId="0" applyFont="1" applyProtection="1"/>
    <xf numFmtId="0" fontId="12" fillId="0" borderId="11" xfId="0" applyFont="1" applyBorder="1" applyProtection="1"/>
    <xf numFmtId="0" fontId="10" fillId="0" borderId="12" xfId="0" applyFont="1" applyBorder="1" applyProtection="1"/>
    <xf numFmtId="0" fontId="10" fillId="0" borderId="13" xfId="0" applyFont="1" applyBorder="1" applyProtection="1"/>
    <xf numFmtId="0" fontId="11" fillId="2" borderId="4" xfId="0" applyFont="1" applyFill="1" applyBorder="1" applyAlignment="1" applyProtection="1">
      <alignment horizontal="center"/>
    </xf>
    <xf numFmtId="49" fontId="11" fillId="2" borderId="9" xfId="0" applyNumberFormat="1" applyFont="1" applyFill="1" applyBorder="1" applyAlignment="1" applyProtection="1">
      <alignment horizontal="left"/>
    </xf>
    <xf numFmtId="0" fontId="11" fillId="2" borderId="15" xfId="0" applyFont="1" applyFill="1" applyBorder="1" applyProtection="1"/>
    <xf numFmtId="0" fontId="10" fillId="2" borderId="15" xfId="0" applyFont="1" applyFill="1" applyBorder="1" applyProtection="1"/>
    <xf numFmtId="0" fontId="11" fillId="2" borderId="1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7" xfId="0" applyFont="1" applyBorder="1" applyProtection="1"/>
    <xf numFmtId="0" fontId="11" fillId="0" borderId="0" xfId="0" applyFont="1" applyProtection="1"/>
    <xf numFmtId="0" fontId="10" fillId="0" borderId="9" xfId="0" applyFont="1" applyBorder="1" applyProtection="1"/>
    <xf numFmtId="0" fontId="8" fillId="0" borderId="12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10" fillId="0" borderId="15" xfId="0" applyFont="1" applyBorder="1" applyProtection="1"/>
    <xf numFmtId="0" fontId="7" fillId="0" borderId="15" xfId="0" applyFont="1" applyBorder="1" applyAlignment="1" applyProtection="1">
      <alignment wrapText="1"/>
    </xf>
    <xf numFmtId="0" fontId="10" fillId="0" borderId="7" xfId="0" applyFont="1" applyBorder="1" applyAlignment="1" applyProtection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/>
    </xf>
    <xf numFmtId="14" fontId="6" fillId="0" borderId="12" xfId="0" applyNumberFormat="1" applyFont="1" applyBorder="1" applyAlignment="1" applyProtection="1">
      <alignment horizontal="left" vertical="top" wrapText="1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Protection="1"/>
    <xf numFmtId="49" fontId="10" fillId="0" borderId="0" xfId="0" applyNumberFormat="1" applyFont="1" applyProtection="1"/>
    <xf numFmtId="49" fontId="10" fillId="0" borderId="12" xfId="0" applyNumberFormat="1" applyFont="1" applyBorder="1" applyProtection="1"/>
    <xf numFmtId="0" fontId="11" fillId="0" borderId="5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10" fillId="0" borderId="0" xfId="0" applyFont="1" applyBorder="1" applyProtection="1"/>
    <xf numFmtId="49" fontId="11" fillId="2" borderId="9" xfId="0" applyNumberFormat="1" applyFont="1" applyFill="1" applyBorder="1" applyAlignment="1" applyProtection="1">
      <alignment horizontal="center"/>
    </xf>
    <xf numFmtId="0" fontId="4" fillId="0" borderId="0" xfId="0" applyFont="1"/>
    <xf numFmtId="0" fontId="11" fillId="2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/>
    <xf numFmtId="0" fontId="14" fillId="0" borderId="5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0" borderId="0" xfId="0" applyFont="1"/>
    <xf numFmtId="0" fontId="10" fillId="0" borderId="0" xfId="0" applyFont="1" applyBorder="1" applyProtection="1">
      <protection locked="0"/>
    </xf>
    <xf numFmtId="0" fontId="2" fillId="0" borderId="0" xfId="0" applyFont="1" applyProtection="1"/>
    <xf numFmtId="49" fontId="2" fillId="0" borderId="5" xfId="0" applyNumberFormat="1" applyFont="1" applyBorder="1" applyAlignment="1" applyProtection="1">
      <alignment horizontal="center"/>
    </xf>
    <xf numFmtId="0" fontId="6" fillId="0" borderId="0" xfId="0" applyFont="1" applyFill="1" applyAlignment="1">
      <alignment horizontal="left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/>
    </xf>
    <xf numFmtId="164" fontId="18" fillId="0" borderId="16" xfId="0" applyNumberFormat="1" applyFont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 applyProtection="1">
      <alignment horizontal="center" vertical="center" wrapText="1"/>
    </xf>
    <xf numFmtId="164" fontId="18" fillId="0" borderId="18" xfId="0" applyNumberFormat="1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5" xfId="0" applyBorder="1" applyProtection="1"/>
    <xf numFmtId="0" fontId="14" fillId="0" borderId="11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/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 wrapText="1"/>
    </xf>
    <xf numFmtId="164" fontId="15" fillId="0" borderId="3" xfId="0" applyNumberFormat="1" applyFont="1" applyBorder="1" applyAlignment="1" applyProtection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3" xfId="0" applyNumberFormat="1" applyFont="1" applyFill="1" applyBorder="1" applyAlignment="1" applyProtection="1">
      <alignment horizontal="center" vertical="center"/>
    </xf>
    <xf numFmtId="1" fontId="11" fillId="3" borderId="4" xfId="0" applyNumberFormat="1" applyFont="1" applyFill="1" applyBorder="1" applyAlignment="1" applyProtection="1">
      <alignment horizontal="center" vertical="center"/>
    </xf>
    <xf numFmtId="14" fontId="7" fillId="0" borderId="7" xfId="0" applyNumberFormat="1" applyFont="1" applyFill="1" applyBorder="1" applyAlignment="1" applyProtection="1">
      <alignment horizontal="left" vertical="top" wrapText="1"/>
      <protection locked="0"/>
    </xf>
    <xf numFmtId="14" fontId="10" fillId="0" borderId="0" xfId="0" applyNumberFormat="1" applyFont="1" applyFill="1" applyBorder="1" applyAlignment="1" applyProtection="1">
      <alignment horizontal="left" vertical="top" wrapText="1"/>
      <protection locked="0"/>
    </xf>
    <xf numFmtId="14" fontId="10" fillId="0" borderId="8" xfId="0" applyNumberFormat="1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4" fontId="7" fillId="0" borderId="9" xfId="0" applyNumberFormat="1" applyFont="1" applyFill="1" applyBorder="1" applyAlignment="1" applyProtection="1">
      <alignment horizontal="left" vertical="top" wrapText="1"/>
      <protection locked="0"/>
    </xf>
    <xf numFmtId="14" fontId="10" fillId="0" borderId="15" xfId="0" applyNumberFormat="1" applyFont="1" applyFill="1" applyBorder="1" applyAlignment="1" applyProtection="1">
      <alignment horizontal="left" vertical="top" wrapText="1"/>
      <protection locked="0"/>
    </xf>
    <xf numFmtId="14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10" fillId="0" borderId="14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14" fontId="10" fillId="0" borderId="7" xfId="0" applyNumberFormat="1" applyFont="1" applyBorder="1" applyAlignment="1" applyProtection="1">
      <alignment horizontal="left"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 wrapText="1"/>
      <protection locked="0"/>
    </xf>
    <xf numFmtId="14" fontId="10" fillId="0" borderId="8" xfId="0" applyNumberFormat="1" applyFont="1" applyBorder="1" applyAlignment="1" applyProtection="1">
      <alignment horizontal="left" vertical="top" wrapText="1"/>
      <protection locked="0"/>
    </xf>
    <xf numFmtId="14" fontId="10" fillId="0" borderId="9" xfId="0" applyNumberFormat="1" applyFont="1" applyBorder="1" applyAlignment="1" applyProtection="1">
      <alignment horizontal="left" vertical="top" wrapText="1"/>
      <protection locked="0"/>
    </xf>
    <xf numFmtId="14" fontId="10" fillId="0" borderId="15" xfId="0" applyNumberFormat="1" applyFont="1" applyBorder="1" applyAlignment="1" applyProtection="1">
      <alignment horizontal="left" vertical="top" wrapText="1"/>
      <protection locked="0"/>
    </xf>
    <xf numFmtId="14" fontId="10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19" xfId="0" applyFont="1" applyFill="1" applyBorder="1" applyAlignment="1" applyProtection="1">
      <alignment horizontal="left" wrapText="1"/>
    </xf>
    <xf numFmtId="1" fontId="14" fillId="3" borderId="2" xfId="0" applyNumberFormat="1" applyFont="1" applyFill="1" applyBorder="1" applyAlignment="1" applyProtection="1">
      <alignment horizontal="center" vertical="center"/>
    </xf>
    <xf numFmtId="1" fontId="14" fillId="3" borderId="3" xfId="0" applyNumberFormat="1" applyFont="1" applyFill="1" applyBorder="1" applyAlignment="1" applyProtection="1">
      <alignment horizontal="center" vertical="center"/>
    </xf>
    <xf numFmtId="1" fontId="14" fillId="3" borderId="4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Normal="100" zoomScaleSheetLayoutView="90" workbookViewId="0">
      <selection activeCell="T19" sqref="T19"/>
    </sheetView>
  </sheetViews>
  <sheetFormatPr baseColWidth="10" defaultRowHeight="15" x14ac:dyDescent="0.25"/>
  <cols>
    <col min="1" max="1" width="7" customWidth="1"/>
    <col min="2" max="2" width="7.85546875" customWidth="1"/>
    <col min="3" max="3" width="7.140625" customWidth="1"/>
    <col min="4" max="4" width="8.5703125" customWidth="1"/>
    <col min="5" max="5" width="8.42578125" customWidth="1"/>
    <col min="6" max="6" width="8" customWidth="1"/>
    <col min="7" max="7" width="6.85546875" customWidth="1"/>
    <col min="8" max="8" width="8.85546875" customWidth="1"/>
    <col min="9" max="9" width="9" customWidth="1"/>
    <col min="10" max="10" width="9.42578125" customWidth="1"/>
    <col min="11" max="11" width="8" customWidth="1"/>
    <col min="12" max="12" width="8.42578125" customWidth="1"/>
    <col min="13" max="13" width="8.140625" customWidth="1"/>
    <col min="14" max="14" width="8.7109375" customWidth="1"/>
    <col min="15" max="15" width="8.28515625" customWidth="1"/>
    <col min="16" max="16" width="8.5703125" customWidth="1"/>
    <col min="17" max="17" width="8.42578125" customWidth="1"/>
    <col min="18" max="21" width="8.85546875" customWidth="1"/>
  </cols>
  <sheetData>
    <row r="1" spans="1:21" ht="30" customHeight="1" x14ac:dyDescent="0.3">
      <c r="A1" s="98" t="s">
        <v>69</v>
      </c>
      <c r="M1" s="105" t="s">
        <v>71</v>
      </c>
    </row>
    <row r="2" spans="1:2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1" s="88" customFormat="1" ht="33.950000000000003" customHeight="1" x14ac:dyDescent="0.25">
      <c r="A3" s="76" t="s">
        <v>0</v>
      </c>
      <c r="B3" s="110" t="s">
        <v>59</v>
      </c>
      <c r="C3" s="111"/>
      <c r="D3" s="111"/>
      <c r="E3" s="112"/>
      <c r="F3" s="110" t="s">
        <v>60</v>
      </c>
      <c r="G3" s="111"/>
      <c r="H3" s="111"/>
      <c r="I3" s="112"/>
      <c r="J3" s="110" t="s">
        <v>63</v>
      </c>
      <c r="K3" s="111"/>
      <c r="L3" s="111"/>
      <c r="M3" s="112"/>
      <c r="N3" s="110" t="s">
        <v>66</v>
      </c>
      <c r="O3" s="111"/>
      <c r="P3" s="111"/>
      <c r="Q3" s="112"/>
      <c r="R3" s="89" t="s">
        <v>64</v>
      </c>
      <c r="S3" s="89" t="s">
        <v>65</v>
      </c>
      <c r="T3" s="89" t="s">
        <v>67</v>
      </c>
      <c r="U3" s="89" t="s">
        <v>68</v>
      </c>
    </row>
    <row r="4" spans="1:21" s="88" customFormat="1" ht="33.950000000000003" customHeight="1" x14ac:dyDescent="0.25">
      <c r="A4" s="77">
        <v>1</v>
      </c>
      <c r="B4" s="80">
        <v>42</v>
      </c>
      <c r="C4" s="80">
        <v>35</v>
      </c>
      <c r="D4" s="78">
        <f>IF(E4&lt;0.1,0,IF(E4&gt;0.5,3,IF(E4&gt;0.3,2,1)))</f>
        <v>2</v>
      </c>
      <c r="E4" s="81">
        <f>C4/$C$9</f>
        <v>0.35</v>
      </c>
      <c r="F4" s="80">
        <v>32</v>
      </c>
      <c r="G4" s="103">
        <v>30</v>
      </c>
      <c r="H4" s="104">
        <v>2</v>
      </c>
      <c r="I4" s="81">
        <f>G4/$G$9</f>
        <v>0.3</v>
      </c>
      <c r="J4" s="80">
        <v>0</v>
      </c>
      <c r="K4" s="80">
        <v>0</v>
      </c>
      <c r="L4" s="78">
        <f>IF(M4&lt;0.1,0,IF(M4&gt;0.5,3,IF(M4&gt;0.3,2,1)))</f>
        <v>0</v>
      </c>
      <c r="M4" s="81">
        <f>K4/$K$9</f>
        <v>0</v>
      </c>
      <c r="N4" s="80">
        <v>0</v>
      </c>
      <c r="O4" s="80">
        <v>0</v>
      </c>
      <c r="P4" s="78">
        <f>IF(Q4&lt;0.1,0,IF(Q4&gt;0.5,3,IF(Q4&gt;0.3,2,1)))</f>
        <v>0</v>
      </c>
      <c r="Q4" s="81">
        <f>O4/$O$9</f>
        <v>0</v>
      </c>
      <c r="R4" s="90">
        <v>0</v>
      </c>
      <c r="S4" s="90">
        <v>0</v>
      </c>
      <c r="T4" s="90">
        <v>0</v>
      </c>
      <c r="U4" s="90">
        <v>6</v>
      </c>
    </row>
    <row r="5" spans="1:21" s="88" customFormat="1" ht="33.950000000000003" customHeight="1" x14ac:dyDescent="0.25">
      <c r="A5" s="77">
        <v>2</v>
      </c>
      <c r="B5" s="78">
        <v>72</v>
      </c>
      <c r="C5" s="78">
        <v>55</v>
      </c>
      <c r="D5" s="78">
        <f t="shared" ref="D5:D8" si="0">IF(E5&lt;0.1,0,IF(E5&gt;0.5,3,IF(E5&gt;0.3,2,1)))</f>
        <v>3</v>
      </c>
      <c r="E5" s="79">
        <f>C5/$C$9</f>
        <v>0.55000000000000004</v>
      </c>
      <c r="F5" s="78">
        <v>38</v>
      </c>
      <c r="G5" s="104">
        <v>20</v>
      </c>
      <c r="H5" s="78">
        <f t="shared" ref="H5:H7" si="1">IF(I5&lt;0.1,0,IF(I5&gt;0.5,3,IF(I5&gt;0.3,2,1)))</f>
        <v>1</v>
      </c>
      <c r="I5" s="81">
        <f t="shared" ref="I5:I8" si="2">G5/$G$9</f>
        <v>0.2</v>
      </c>
      <c r="J5" s="78">
        <v>0</v>
      </c>
      <c r="K5" s="78">
        <v>0</v>
      </c>
      <c r="L5" s="78">
        <f t="shared" ref="L5:L8" si="3">IF(M5&lt;0.1,0,IF(M5&gt;0.5,3,IF(M5&gt;0.3,2,1)))</f>
        <v>0</v>
      </c>
      <c r="M5" s="81">
        <f t="shared" ref="M5:M8" si="4">K5/$K$9</f>
        <v>0</v>
      </c>
      <c r="N5" s="78">
        <v>0</v>
      </c>
      <c r="O5" s="78">
        <v>0</v>
      </c>
      <c r="P5" s="78">
        <f t="shared" ref="P5:P8" si="5">IF(Q5&lt;0.1,0,IF(Q5&gt;0.5,3,IF(Q5&gt;0.3,2,1)))</f>
        <v>0</v>
      </c>
      <c r="Q5" s="81">
        <f t="shared" ref="Q5:Q8" si="6">O5/$O$9</f>
        <v>0</v>
      </c>
      <c r="R5" s="90">
        <v>0</v>
      </c>
      <c r="S5" s="90">
        <v>0</v>
      </c>
      <c r="T5" s="90">
        <v>0</v>
      </c>
      <c r="U5" s="90">
        <v>0</v>
      </c>
    </row>
    <row r="6" spans="1:21" s="88" customFormat="1" ht="33.950000000000003" customHeight="1" x14ac:dyDescent="0.25">
      <c r="A6" s="77">
        <v>3</v>
      </c>
      <c r="B6" s="78">
        <v>14</v>
      </c>
      <c r="C6" s="78">
        <v>10</v>
      </c>
      <c r="D6" s="78">
        <f t="shared" si="0"/>
        <v>1</v>
      </c>
      <c r="E6" s="79">
        <f>C6/$C$9</f>
        <v>0.1</v>
      </c>
      <c r="F6" s="78">
        <v>20</v>
      </c>
      <c r="G6" s="78">
        <v>10</v>
      </c>
      <c r="H6" s="78">
        <f t="shared" si="1"/>
        <v>1</v>
      </c>
      <c r="I6" s="81">
        <f t="shared" si="2"/>
        <v>0.1</v>
      </c>
      <c r="J6" s="78">
        <v>0</v>
      </c>
      <c r="K6" s="78">
        <v>0</v>
      </c>
      <c r="L6" s="78">
        <f t="shared" si="3"/>
        <v>0</v>
      </c>
      <c r="M6" s="81">
        <f t="shared" si="4"/>
        <v>0</v>
      </c>
      <c r="N6" s="78">
        <v>0</v>
      </c>
      <c r="O6" s="78">
        <v>0</v>
      </c>
      <c r="P6" s="78">
        <f t="shared" si="5"/>
        <v>0</v>
      </c>
      <c r="Q6" s="81">
        <f t="shared" si="6"/>
        <v>0</v>
      </c>
      <c r="R6" s="90">
        <v>0</v>
      </c>
      <c r="S6" s="90">
        <v>0</v>
      </c>
      <c r="T6" s="90">
        <v>0</v>
      </c>
      <c r="U6" s="90">
        <v>0</v>
      </c>
    </row>
    <row r="7" spans="1:21" s="88" customFormat="1" ht="33.950000000000003" customHeight="1" x14ac:dyDescent="0.25">
      <c r="A7" s="77">
        <v>4</v>
      </c>
      <c r="B7" s="78">
        <v>0</v>
      </c>
      <c r="C7" s="78">
        <v>0</v>
      </c>
      <c r="D7" s="78">
        <f t="shared" si="0"/>
        <v>0</v>
      </c>
      <c r="E7" s="79">
        <f>C7/$C$9</f>
        <v>0</v>
      </c>
      <c r="F7" s="78">
        <v>70</v>
      </c>
      <c r="G7" s="104">
        <v>40</v>
      </c>
      <c r="H7" s="78">
        <f t="shared" si="1"/>
        <v>2</v>
      </c>
      <c r="I7" s="81">
        <f t="shared" si="2"/>
        <v>0.4</v>
      </c>
      <c r="J7" s="78">
        <v>88</v>
      </c>
      <c r="K7" s="78">
        <v>55</v>
      </c>
      <c r="L7" s="78">
        <f t="shared" si="3"/>
        <v>3</v>
      </c>
      <c r="M7" s="81">
        <f t="shared" si="4"/>
        <v>0.55000000000000004</v>
      </c>
      <c r="N7" s="78">
        <v>8</v>
      </c>
      <c r="O7" s="78">
        <v>0</v>
      </c>
      <c r="P7" s="78">
        <f t="shared" si="5"/>
        <v>0</v>
      </c>
      <c r="Q7" s="81">
        <f t="shared" si="6"/>
        <v>0</v>
      </c>
      <c r="R7" s="90">
        <v>88</v>
      </c>
      <c r="S7" s="90">
        <v>79</v>
      </c>
      <c r="T7" s="90">
        <v>8</v>
      </c>
      <c r="U7" s="90">
        <v>12</v>
      </c>
    </row>
    <row r="8" spans="1:21" s="88" customFormat="1" ht="33.950000000000003" customHeight="1" x14ac:dyDescent="0.25">
      <c r="A8" s="77">
        <v>5</v>
      </c>
      <c r="B8" s="78">
        <v>0</v>
      </c>
      <c r="C8" s="78">
        <v>0</v>
      </c>
      <c r="D8" s="78">
        <f t="shared" si="0"/>
        <v>0</v>
      </c>
      <c r="E8" s="79">
        <f>C8/$C$9</f>
        <v>0</v>
      </c>
      <c r="F8" s="78">
        <v>0</v>
      </c>
      <c r="G8" s="78">
        <v>0</v>
      </c>
      <c r="H8" s="78">
        <f t="shared" ref="H8" si="7">IF(I8&lt;0.1,0,IF(I8&gt;0.5,3,IF(I8&gt;0.3,2,1)))</f>
        <v>0</v>
      </c>
      <c r="I8" s="81">
        <f t="shared" si="2"/>
        <v>0</v>
      </c>
      <c r="J8" s="78">
        <v>72</v>
      </c>
      <c r="K8" s="78">
        <v>45</v>
      </c>
      <c r="L8" s="78">
        <f t="shared" si="3"/>
        <v>2</v>
      </c>
      <c r="M8" s="81">
        <f t="shared" si="4"/>
        <v>0.45</v>
      </c>
      <c r="N8" s="78">
        <v>88</v>
      </c>
      <c r="O8" s="78">
        <v>100</v>
      </c>
      <c r="P8" s="78">
        <f t="shared" si="5"/>
        <v>3</v>
      </c>
      <c r="Q8" s="81">
        <f t="shared" si="6"/>
        <v>1</v>
      </c>
      <c r="R8" s="90">
        <v>72</v>
      </c>
      <c r="S8" s="90">
        <v>81</v>
      </c>
      <c r="T8" s="90">
        <v>88</v>
      </c>
      <c r="U8" s="90">
        <v>78</v>
      </c>
    </row>
    <row r="9" spans="1:21" s="88" customFormat="1" ht="33.950000000000003" customHeight="1" x14ac:dyDescent="0.25">
      <c r="A9" s="82" t="s">
        <v>57</v>
      </c>
      <c r="B9" s="82">
        <f t="shared" ref="B9:U9" si="8">SUM(B4:B8)</f>
        <v>128</v>
      </c>
      <c r="C9" s="82">
        <v>100</v>
      </c>
      <c r="D9" s="83">
        <f t="shared" si="8"/>
        <v>6</v>
      </c>
      <c r="E9" s="84">
        <f t="shared" si="8"/>
        <v>1</v>
      </c>
      <c r="F9" s="82">
        <f t="shared" si="8"/>
        <v>160</v>
      </c>
      <c r="G9" s="82">
        <v>100</v>
      </c>
      <c r="H9" s="83">
        <f t="shared" si="8"/>
        <v>6</v>
      </c>
      <c r="I9" s="84">
        <f t="shared" si="8"/>
        <v>1</v>
      </c>
      <c r="J9" s="82">
        <f t="shared" si="8"/>
        <v>160</v>
      </c>
      <c r="K9" s="82">
        <v>100</v>
      </c>
      <c r="L9" s="83">
        <f t="shared" si="8"/>
        <v>5</v>
      </c>
      <c r="M9" s="84">
        <f t="shared" si="8"/>
        <v>1</v>
      </c>
      <c r="N9" s="82">
        <f t="shared" si="8"/>
        <v>96</v>
      </c>
      <c r="O9" s="82">
        <v>100</v>
      </c>
      <c r="P9" s="83">
        <f t="shared" si="8"/>
        <v>3</v>
      </c>
      <c r="Q9" s="84">
        <f t="shared" si="8"/>
        <v>1</v>
      </c>
      <c r="R9" s="91">
        <f t="shared" si="8"/>
        <v>160</v>
      </c>
      <c r="S9" s="91">
        <f t="shared" si="8"/>
        <v>160</v>
      </c>
      <c r="T9" s="91">
        <f t="shared" si="8"/>
        <v>96</v>
      </c>
      <c r="U9" s="91">
        <f t="shared" si="8"/>
        <v>96</v>
      </c>
    </row>
    <row r="10" spans="1:21" s="88" customFormat="1" ht="45" x14ac:dyDescent="0.25">
      <c r="A10" s="77"/>
      <c r="B10" s="85" t="s">
        <v>61</v>
      </c>
      <c r="C10" s="86" t="s">
        <v>1</v>
      </c>
      <c r="D10" s="86" t="s">
        <v>62</v>
      </c>
      <c r="E10" s="87"/>
      <c r="F10" s="85" t="s">
        <v>61</v>
      </c>
      <c r="G10" s="86" t="s">
        <v>1</v>
      </c>
      <c r="H10" s="86" t="s">
        <v>62</v>
      </c>
      <c r="I10" s="87"/>
      <c r="J10" s="85" t="s">
        <v>61</v>
      </c>
      <c r="K10" s="86" t="s">
        <v>1</v>
      </c>
      <c r="L10" s="86" t="s">
        <v>62</v>
      </c>
      <c r="M10" s="87"/>
      <c r="N10" s="85" t="s">
        <v>61</v>
      </c>
      <c r="O10" s="86" t="s">
        <v>1</v>
      </c>
      <c r="P10" s="86" t="s">
        <v>62</v>
      </c>
      <c r="Q10" s="92"/>
    </row>
    <row r="11" spans="1:21" s="88" customFormat="1" x14ac:dyDescent="0.25">
      <c r="A11" s="93"/>
      <c r="B11" s="94"/>
      <c r="C11" s="95"/>
      <c r="D11" s="95"/>
      <c r="E11" s="96"/>
      <c r="F11" s="94"/>
      <c r="G11" s="95"/>
      <c r="H11" s="95"/>
      <c r="I11" s="96"/>
      <c r="J11" s="94"/>
      <c r="K11" s="95"/>
      <c r="L11" s="95"/>
      <c r="M11" s="96"/>
      <c r="N11" s="94"/>
      <c r="O11" s="95"/>
      <c r="P11" s="95"/>
      <c r="Q11" s="97"/>
    </row>
    <row r="12" spans="1:21" ht="30" customHeight="1" x14ac:dyDescent="0.3">
      <c r="A12" s="98" t="s">
        <v>70</v>
      </c>
    </row>
    <row r="13" spans="1:21" x14ac:dyDescent="0.25">
      <c r="A13" s="1"/>
      <c r="B13" s="1"/>
      <c r="C13" s="1"/>
      <c r="D13" s="1"/>
      <c r="E13" s="1"/>
      <c r="F13" s="1"/>
      <c r="G13" s="1"/>
      <c r="H13" s="6"/>
      <c r="I13" s="1"/>
    </row>
    <row r="14" spans="1:21" s="21" customFormat="1" x14ac:dyDescent="0.25">
      <c r="A14" s="18" t="s">
        <v>2</v>
      </c>
      <c r="B14" s="16"/>
      <c r="C14" s="16"/>
      <c r="D14" s="16"/>
      <c r="E14" s="17"/>
      <c r="F14" s="16"/>
      <c r="G14" s="16"/>
      <c r="H14" s="16"/>
      <c r="I14" s="17"/>
      <c r="J14" s="16"/>
      <c r="K14" s="16"/>
      <c r="L14" s="16"/>
      <c r="M14" s="17"/>
      <c r="N14" s="19"/>
      <c r="O14" s="19"/>
      <c r="P14" s="19"/>
      <c r="Q14" s="20"/>
    </row>
    <row r="15" spans="1:21" s="21" customFormat="1" x14ac:dyDescent="0.25">
      <c r="A15" s="22" t="s">
        <v>3</v>
      </c>
      <c r="B15" s="16"/>
      <c r="C15" s="16"/>
      <c r="D15" s="16"/>
      <c r="E15" s="17"/>
      <c r="F15" s="16"/>
      <c r="G15" s="16"/>
      <c r="H15" s="16"/>
      <c r="I15" s="17"/>
      <c r="J15" s="16"/>
      <c r="K15" s="16"/>
      <c r="L15" s="16"/>
      <c r="M15" s="17"/>
      <c r="N15" s="19"/>
      <c r="O15" s="19"/>
      <c r="P15" s="19"/>
      <c r="Q15" s="20"/>
    </row>
    <row r="16" spans="1:21" s="21" customFormat="1" ht="30" customHeight="1" x14ac:dyDescent="0.25">
      <c r="A16" s="109" t="s">
        <v>49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26"/>
      <c r="N16" s="26"/>
      <c r="O16" s="26"/>
      <c r="P16" s="26"/>
      <c r="Q16" s="26"/>
    </row>
    <row r="17" spans="1:17" s="21" customFormat="1" ht="27.75" customHeight="1" x14ac:dyDescent="0.25">
      <c r="A17" s="109" t="s">
        <v>52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7"/>
      <c r="N17" s="19"/>
      <c r="O17" s="19"/>
      <c r="P17" s="19"/>
      <c r="Q17" s="20"/>
    </row>
    <row r="18" spans="1:17" s="21" customFormat="1" ht="29.25" customHeight="1" x14ac:dyDescent="0.25">
      <c r="A18" s="109" t="s">
        <v>56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s="21" customFormat="1" x14ac:dyDescent="0.25">
      <c r="A19" s="19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0"/>
      <c r="P19" s="20"/>
      <c r="Q19" s="20"/>
    </row>
    <row r="20" spans="1:17" s="21" customFormat="1" x14ac:dyDescent="0.25">
      <c r="A20" s="19" t="s">
        <v>5</v>
      </c>
      <c r="B20" s="19"/>
      <c r="C20" s="19"/>
      <c r="D20" s="23" t="s">
        <v>7</v>
      </c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20"/>
    </row>
    <row r="21" spans="1:17" s="21" customFormat="1" x14ac:dyDescent="0.25">
      <c r="A21" s="19" t="s">
        <v>6</v>
      </c>
      <c r="B21" s="19"/>
      <c r="C21" s="19"/>
      <c r="D21" s="19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</row>
    <row r="22" spans="1:17" s="21" customFormat="1" x14ac:dyDescent="0.25">
      <c r="A22" s="19" t="s">
        <v>20</v>
      </c>
      <c r="B22" s="19"/>
      <c r="C22" s="19"/>
      <c r="D22" s="19"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</row>
    <row r="23" spans="1:17" s="21" customFormat="1" x14ac:dyDescent="0.25">
      <c r="A23" s="19" t="s">
        <v>21</v>
      </c>
      <c r="B23" s="19"/>
      <c r="C23" s="19"/>
      <c r="D23" s="19">
        <v>2</v>
      </c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</row>
    <row r="24" spans="1:17" s="21" customFormat="1" x14ac:dyDescent="0.25">
      <c r="A24" s="24" t="s">
        <v>22</v>
      </c>
      <c r="B24" s="19"/>
      <c r="C24" s="19"/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20"/>
    </row>
    <row r="25" spans="1:17" s="21" customFormat="1" x14ac:dyDescent="0.25">
      <c r="A25" s="19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20"/>
    </row>
    <row r="26" spans="1:17" s="21" customFormat="1" x14ac:dyDescent="0.25">
      <c r="A26" s="2"/>
      <c r="B26" s="2"/>
      <c r="C26" s="2"/>
      <c r="D26" s="3"/>
      <c r="E26" s="2"/>
      <c r="F26" s="2"/>
      <c r="G26" s="3"/>
      <c r="H26" s="3"/>
      <c r="I26" s="2"/>
      <c r="J26" s="3"/>
      <c r="K26" s="25"/>
      <c r="L26" s="25"/>
    </row>
    <row r="27" spans="1:17" s="21" customFormat="1" x14ac:dyDescent="0.25">
      <c r="A27" s="5" t="s">
        <v>9</v>
      </c>
      <c r="B27" s="2"/>
      <c r="C27" s="2"/>
      <c r="D27" s="3"/>
      <c r="E27" s="2"/>
      <c r="F27" s="2"/>
      <c r="G27" s="3"/>
      <c r="H27" s="3"/>
      <c r="I27" s="2"/>
      <c r="J27" s="3"/>
      <c r="K27" s="25"/>
      <c r="L27" s="25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7" x14ac:dyDescent="0.25">
      <c r="A29" s="1"/>
      <c r="B29" s="4"/>
      <c r="C29" s="1"/>
      <c r="D29" s="1"/>
      <c r="E29" s="1"/>
      <c r="F29" s="1"/>
      <c r="G29" s="1"/>
      <c r="H29" s="1"/>
      <c r="I29" s="1"/>
      <c r="J29" s="1"/>
    </row>
    <row r="30" spans="1:17" x14ac:dyDescent="0.25">
      <c r="A30" s="1"/>
      <c r="C30" s="1"/>
      <c r="D30" s="1"/>
      <c r="E30" s="1"/>
      <c r="F30" s="1"/>
      <c r="G30" s="1"/>
      <c r="H30" s="1"/>
      <c r="I30" s="1"/>
      <c r="J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 sheet="1" objects="1" scenarios="1"/>
  <mergeCells count="7">
    <mergeCell ref="A16:L16"/>
    <mergeCell ref="A17:L17"/>
    <mergeCell ref="A18:Q18"/>
    <mergeCell ref="B3:E3"/>
    <mergeCell ref="F3:I3"/>
    <mergeCell ref="J3:M3"/>
    <mergeCell ref="N3:Q3"/>
  </mergeCells>
  <pageMargins left="0.70866141732283472" right="0.19685039370078741" top="0.59055118110236227" bottom="0.59055118110236227" header="0.31496062992125984" footer="0.31496062992125984"/>
  <pageSetup paperSize="8" scale="98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zoomScale="90" zoomScaleNormal="90" zoomScaleSheetLayoutView="90" workbookViewId="0">
      <pane ySplit="1" topLeftCell="A2" activePane="bottomLeft" state="frozen"/>
      <selection activeCell="B26" sqref="B26:G26"/>
      <selection pane="bottomLeft" activeCell="W28" sqref="W28"/>
    </sheetView>
  </sheetViews>
  <sheetFormatPr baseColWidth="10" defaultRowHeight="15" x14ac:dyDescent="0.25"/>
  <cols>
    <col min="1" max="1" width="9" style="29" customWidth="1"/>
    <col min="2" max="2" width="8.42578125" style="29" customWidth="1"/>
    <col min="3" max="3" width="6.42578125" style="29" customWidth="1"/>
    <col min="4" max="4" width="11.42578125" style="29" customWidth="1"/>
    <col min="5" max="5" width="9.42578125" style="29" customWidth="1"/>
    <col min="6" max="6" width="8.42578125" style="29" customWidth="1"/>
    <col min="7" max="7" width="7.28515625" style="29" customWidth="1"/>
    <col min="8" max="8" width="11.42578125" style="29" customWidth="1"/>
    <col min="9" max="9" width="12.7109375" style="29" customWidth="1"/>
    <col min="10" max="10" width="8.42578125" style="29" customWidth="1"/>
    <col min="11" max="11" width="9.28515625" style="29" bestFit="1" customWidth="1"/>
    <col min="12" max="12" width="9.7109375" style="29" customWidth="1"/>
    <col min="13" max="13" width="8.85546875" style="29" customWidth="1"/>
    <col min="14" max="14" width="8.42578125" style="29" customWidth="1"/>
    <col min="15" max="15" width="9.28515625" style="29" bestFit="1" customWidth="1"/>
    <col min="16" max="19" width="8.42578125" style="29" customWidth="1"/>
    <col min="20" max="16384" width="11.42578125" style="29"/>
  </cols>
  <sheetData>
    <row r="1" spans="1:16" ht="30" customHeight="1" x14ac:dyDescent="0.4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x14ac:dyDescent="0.25">
      <c r="A3" s="117" t="s">
        <v>54</v>
      </c>
      <c r="B3" s="118"/>
      <c r="C3" s="12" t="s">
        <v>33</v>
      </c>
      <c r="D3" s="12"/>
      <c r="E3" s="123"/>
      <c r="F3" s="124"/>
      <c r="G3" s="100"/>
      <c r="H3" s="99" t="s">
        <v>36</v>
      </c>
      <c r="I3" s="7"/>
      <c r="J3" s="14" t="s">
        <v>55</v>
      </c>
      <c r="K3" s="100"/>
      <c r="L3" s="125"/>
      <c r="M3" s="126"/>
      <c r="N3" s="126"/>
      <c r="O3" s="127"/>
    </row>
    <row r="4" spans="1:16" x14ac:dyDescent="0.25">
      <c r="A4" s="119"/>
      <c r="B4" s="120"/>
      <c r="C4" s="13" t="s">
        <v>34</v>
      </c>
      <c r="D4" s="13"/>
      <c r="E4" s="123"/>
      <c r="F4" s="124"/>
      <c r="G4" s="101"/>
      <c r="H4" s="8"/>
      <c r="I4" s="9"/>
      <c r="J4" s="15" t="s">
        <v>32</v>
      </c>
      <c r="K4" s="101"/>
      <c r="L4" s="125"/>
      <c r="M4" s="126"/>
      <c r="N4" s="126"/>
      <c r="O4" s="127"/>
    </row>
    <row r="5" spans="1:16" x14ac:dyDescent="0.25">
      <c r="A5" s="119"/>
      <c r="B5" s="120"/>
      <c r="C5" s="13" t="s">
        <v>35</v>
      </c>
      <c r="D5" s="13"/>
      <c r="E5" s="123"/>
      <c r="F5" s="124"/>
      <c r="G5" s="101"/>
      <c r="H5" s="8"/>
      <c r="I5" s="9"/>
      <c r="J5" s="15" t="s">
        <v>37</v>
      </c>
      <c r="K5" s="101"/>
      <c r="L5" s="125"/>
      <c r="M5" s="126"/>
      <c r="N5" s="126"/>
      <c r="O5" s="127"/>
    </row>
    <row r="6" spans="1:16" x14ac:dyDescent="0.25">
      <c r="A6" s="121"/>
      <c r="B6" s="122"/>
      <c r="C6" s="128"/>
      <c r="D6" s="128"/>
      <c r="E6" s="38"/>
      <c r="F6" s="38"/>
      <c r="G6" s="102"/>
      <c r="H6" s="10"/>
      <c r="I6" s="11"/>
      <c r="J6" s="11"/>
      <c r="K6" s="11"/>
      <c r="L6" s="39"/>
      <c r="M6" s="39"/>
      <c r="N6" s="39"/>
      <c r="O6" s="67"/>
    </row>
    <row r="7" spans="1:16" x14ac:dyDescent="0.25">
      <c r="A7" s="40"/>
      <c r="B7" s="40"/>
      <c r="C7" s="40"/>
      <c r="D7" s="40"/>
      <c r="E7" s="40"/>
      <c r="F7" s="40"/>
      <c r="G7" s="40"/>
      <c r="H7" s="40"/>
      <c r="I7" s="40"/>
      <c r="J7" s="107" t="s">
        <v>71</v>
      </c>
      <c r="K7" s="40"/>
      <c r="L7" s="40"/>
      <c r="M7" s="27"/>
      <c r="N7" s="27"/>
      <c r="O7" s="27"/>
    </row>
    <row r="8" spans="1:16" ht="30" customHeight="1" x14ac:dyDescent="0.35">
      <c r="A8" s="41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73"/>
    </row>
    <row r="9" spans="1:16" x14ac:dyDescent="0.25">
      <c r="A9" s="44" t="s">
        <v>0</v>
      </c>
      <c r="B9" s="74" t="s">
        <v>31</v>
      </c>
      <c r="C9" s="45" t="s">
        <v>53</v>
      </c>
      <c r="D9" s="46"/>
      <c r="E9" s="46"/>
      <c r="F9" s="47"/>
      <c r="G9" s="47"/>
      <c r="H9" s="47"/>
      <c r="I9" s="46"/>
      <c r="J9" s="47"/>
      <c r="K9" s="47"/>
      <c r="L9" s="58" t="s">
        <v>19</v>
      </c>
      <c r="M9" s="44" t="s">
        <v>1</v>
      </c>
      <c r="N9" s="44" t="s">
        <v>11</v>
      </c>
      <c r="O9" s="48" t="s">
        <v>50</v>
      </c>
      <c r="P9" s="30"/>
    </row>
    <row r="10" spans="1:16" ht="15" customHeight="1" x14ac:dyDescent="0.25">
      <c r="A10" s="49"/>
      <c r="B10" s="31" t="s">
        <v>24</v>
      </c>
      <c r="C10" s="153" t="s">
        <v>46</v>
      </c>
      <c r="D10" s="154"/>
      <c r="E10" s="155"/>
      <c r="F10" s="155"/>
      <c r="G10" s="155"/>
      <c r="H10" s="155"/>
      <c r="I10" s="155"/>
      <c r="J10" s="155"/>
      <c r="K10" s="156"/>
      <c r="L10" s="189">
        <v>2</v>
      </c>
      <c r="M10" s="180">
        <v>35</v>
      </c>
      <c r="N10" s="183"/>
      <c r="O10" s="144" t="str">
        <f>IF(OR(N10=""),"",ROUND((SUM(N10:N12,)*5/(SUM(M10))+1)*2,1)/2)</f>
        <v/>
      </c>
      <c r="P10" s="30"/>
    </row>
    <row r="11" spans="1:16" ht="15" customHeight="1" x14ac:dyDescent="0.25">
      <c r="A11" s="50">
        <v>1</v>
      </c>
      <c r="B11" s="32" t="s">
        <v>25</v>
      </c>
      <c r="C11" s="157" t="s">
        <v>40</v>
      </c>
      <c r="D11" s="158"/>
      <c r="E11" s="158"/>
      <c r="F11" s="158"/>
      <c r="G11" s="158"/>
      <c r="H11" s="158"/>
      <c r="I11" s="158"/>
      <c r="J11" s="158"/>
      <c r="K11" s="159"/>
      <c r="L11" s="190"/>
      <c r="M11" s="181"/>
      <c r="N11" s="184"/>
      <c r="O11" s="145"/>
      <c r="P11" s="30"/>
    </row>
    <row r="12" spans="1:16" ht="15" customHeight="1" x14ac:dyDescent="0.25">
      <c r="A12" s="51"/>
      <c r="B12" s="33" t="s">
        <v>26</v>
      </c>
      <c r="C12" s="160" t="s">
        <v>41</v>
      </c>
      <c r="D12" s="161"/>
      <c r="E12" s="161"/>
      <c r="F12" s="161"/>
      <c r="G12" s="161"/>
      <c r="H12" s="161"/>
      <c r="I12" s="161"/>
      <c r="J12" s="161"/>
      <c r="K12" s="162"/>
      <c r="L12" s="191"/>
      <c r="M12" s="182"/>
      <c r="N12" s="185"/>
      <c r="O12" s="146"/>
      <c r="P12" s="30"/>
    </row>
    <row r="13" spans="1:16" x14ac:dyDescent="0.25">
      <c r="A13" s="49"/>
      <c r="B13" s="31" t="s">
        <v>27</v>
      </c>
      <c r="C13" s="153" t="s">
        <v>47</v>
      </c>
      <c r="D13" s="154"/>
      <c r="E13" s="155"/>
      <c r="F13" s="155"/>
      <c r="G13" s="155"/>
      <c r="H13" s="155"/>
      <c r="I13" s="155"/>
      <c r="J13" s="155"/>
      <c r="K13" s="156"/>
      <c r="L13" s="189">
        <v>3</v>
      </c>
      <c r="M13" s="180">
        <v>55</v>
      </c>
      <c r="N13" s="183"/>
      <c r="O13" s="192" t="str">
        <f>IF(OR(N13=""),"",ROUND((SUM(N13:N16,)*5/(SUM(M13))+1)*2,1)/2)</f>
        <v/>
      </c>
      <c r="P13" s="30"/>
    </row>
    <row r="14" spans="1:16" x14ac:dyDescent="0.25">
      <c r="A14" s="50">
        <v>2</v>
      </c>
      <c r="B14" s="32" t="s">
        <v>28</v>
      </c>
      <c r="C14" s="150" t="s">
        <v>42</v>
      </c>
      <c r="D14" s="151"/>
      <c r="E14" s="151"/>
      <c r="F14" s="151"/>
      <c r="G14" s="151"/>
      <c r="H14" s="151"/>
      <c r="I14" s="151"/>
      <c r="J14" s="151"/>
      <c r="K14" s="152"/>
      <c r="L14" s="190"/>
      <c r="M14" s="181"/>
      <c r="N14" s="184"/>
      <c r="O14" s="192"/>
      <c r="P14" s="30"/>
    </row>
    <row r="15" spans="1:16" x14ac:dyDescent="0.25">
      <c r="A15" s="50"/>
      <c r="B15" s="32" t="s">
        <v>29</v>
      </c>
      <c r="C15" s="150" t="s">
        <v>43</v>
      </c>
      <c r="D15" s="151"/>
      <c r="E15" s="151"/>
      <c r="F15" s="151"/>
      <c r="G15" s="151"/>
      <c r="H15" s="151"/>
      <c r="I15" s="151"/>
      <c r="J15" s="151"/>
      <c r="K15" s="152"/>
      <c r="L15" s="190"/>
      <c r="M15" s="181"/>
      <c r="N15" s="184"/>
      <c r="O15" s="192"/>
      <c r="P15" s="30"/>
    </row>
    <row r="16" spans="1:16" x14ac:dyDescent="0.25">
      <c r="A16" s="51"/>
      <c r="B16" s="33" t="s">
        <v>30</v>
      </c>
      <c r="C16" s="163" t="s">
        <v>44</v>
      </c>
      <c r="D16" s="164"/>
      <c r="E16" s="164"/>
      <c r="F16" s="164"/>
      <c r="G16" s="164"/>
      <c r="H16" s="164"/>
      <c r="I16" s="164"/>
      <c r="J16" s="164"/>
      <c r="K16" s="165"/>
      <c r="L16" s="191"/>
      <c r="M16" s="182"/>
      <c r="N16" s="185"/>
      <c r="O16" s="193"/>
      <c r="P16" s="30"/>
    </row>
    <row r="17" spans="1:16" x14ac:dyDescent="0.25">
      <c r="A17" s="49"/>
      <c r="B17" s="31" t="s">
        <v>38</v>
      </c>
      <c r="C17" s="153" t="s">
        <v>48</v>
      </c>
      <c r="D17" s="154"/>
      <c r="E17" s="155"/>
      <c r="F17" s="155"/>
      <c r="G17" s="155"/>
      <c r="H17" s="155"/>
      <c r="I17" s="155"/>
      <c r="J17" s="155"/>
      <c r="K17" s="156"/>
      <c r="L17" s="189">
        <v>1</v>
      </c>
      <c r="M17" s="180">
        <v>10</v>
      </c>
      <c r="N17" s="183"/>
      <c r="O17" s="144" t="str">
        <f>IF(OR(N17=""),"",ROUND((SUM(N17:N19,)*5/(SUM(M17))+1)*2,1)/2)</f>
        <v/>
      </c>
      <c r="P17" s="30"/>
    </row>
    <row r="18" spans="1:16" x14ac:dyDescent="0.25">
      <c r="A18" s="50">
        <v>3</v>
      </c>
      <c r="B18" s="32" t="s">
        <v>39</v>
      </c>
      <c r="C18" s="157" t="s">
        <v>45</v>
      </c>
      <c r="D18" s="158"/>
      <c r="E18" s="158"/>
      <c r="F18" s="158"/>
      <c r="G18" s="158"/>
      <c r="H18" s="158"/>
      <c r="I18" s="158"/>
      <c r="J18" s="158"/>
      <c r="K18" s="159"/>
      <c r="L18" s="190"/>
      <c r="M18" s="181"/>
      <c r="N18" s="184"/>
      <c r="O18" s="145"/>
      <c r="P18" s="30"/>
    </row>
    <row r="19" spans="1:16" x14ac:dyDescent="0.25">
      <c r="A19" s="51"/>
      <c r="B19" s="36"/>
      <c r="C19" s="166"/>
      <c r="D19" s="161"/>
      <c r="E19" s="161"/>
      <c r="F19" s="161"/>
      <c r="G19" s="161"/>
      <c r="H19" s="161"/>
      <c r="I19" s="161"/>
      <c r="J19" s="161"/>
      <c r="K19" s="162"/>
      <c r="L19" s="191"/>
      <c r="M19" s="182"/>
      <c r="N19" s="185"/>
      <c r="O19" s="146"/>
      <c r="P19" s="30"/>
    </row>
    <row r="20" spans="1:16" ht="15.75" customHeight="1" thickBot="1" x14ac:dyDescent="0.3">
      <c r="A20" s="61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3" t="s">
        <v>57</v>
      </c>
      <c r="M20" s="62">
        <f>SUM(M10:M19)</f>
        <v>100</v>
      </c>
      <c r="N20" s="66" t="str">
        <f>IF(OR(N10="",N13="",N17=""),"",SUM(N10,N13,N17))</f>
        <v/>
      </c>
      <c r="O20" s="27"/>
    </row>
    <row r="21" spans="1:16" ht="15" customHeight="1" x14ac:dyDescent="0.25">
      <c r="A21" s="52"/>
      <c r="B21" s="68"/>
      <c r="C21" s="37"/>
      <c r="D21" s="37"/>
      <c r="E21" s="37"/>
      <c r="F21" s="37"/>
      <c r="G21" s="37"/>
      <c r="H21" s="37"/>
      <c r="I21" s="37"/>
      <c r="J21" s="37"/>
      <c r="K21" s="53"/>
      <c r="L21" s="37"/>
      <c r="M21" s="27"/>
      <c r="N21" s="114" t="str">
        <f>IF(OR(N10="",N13="",N17=""),"",ROUND((SUM(N10,N13,N17)*5/(SUM(M10:M19))+1)*2,0)/2)</f>
        <v/>
      </c>
      <c r="O21" s="27"/>
    </row>
    <row r="22" spans="1:16" ht="15" customHeight="1" x14ac:dyDescent="0.25">
      <c r="A22" s="54" t="s">
        <v>23</v>
      </c>
      <c r="B22" s="68"/>
      <c r="C22" s="37"/>
      <c r="D22" s="37"/>
      <c r="E22" s="37"/>
      <c r="F22" s="37"/>
      <c r="G22" s="37"/>
      <c r="H22" s="37"/>
      <c r="I22" s="37"/>
      <c r="J22" s="37"/>
      <c r="K22" s="53"/>
      <c r="L22" s="55" t="s">
        <v>12</v>
      </c>
      <c r="M22" s="27"/>
      <c r="N22" s="115"/>
      <c r="O22" s="27"/>
    </row>
    <row r="23" spans="1:16" ht="15" customHeight="1" thickBot="1" x14ac:dyDescent="0.3">
      <c r="A23" s="56"/>
      <c r="B23" s="68"/>
      <c r="C23" s="37"/>
      <c r="D23" s="37"/>
      <c r="E23" s="37"/>
      <c r="F23" s="37"/>
      <c r="G23" s="37"/>
      <c r="H23" s="37"/>
      <c r="I23" s="37"/>
      <c r="J23" s="37"/>
      <c r="K23" s="53"/>
      <c r="L23" s="37"/>
      <c r="M23" s="27"/>
      <c r="N23" s="116"/>
      <c r="O23" s="27"/>
    </row>
    <row r="24" spans="1:16" ht="23.25" x14ac:dyDescent="0.35">
      <c r="A24" s="41" t="s">
        <v>16</v>
      </c>
      <c r="B24" s="69"/>
      <c r="C24" s="42"/>
      <c r="D24" s="42"/>
      <c r="E24" s="42"/>
      <c r="F24" s="42"/>
      <c r="G24" s="42"/>
      <c r="H24" s="42"/>
      <c r="I24" s="42"/>
      <c r="J24" s="42"/>
      <c r="K24" s="57"/>
      <c r="L24" s="42"/>
      <c r="M24" s="42"/>
      <c r="N24" s="43"/>
      <c r="O24" s="73"/>
    </row>
    <row r="25" spans="1:16" x14ac:dyDescent="0.25">
      <c r="A25" s="44" t="s">
        <v>0</v>
      </c>
      <c r="B25" s="74" t="s">
        <v>31</v>
      </c>
      <c r="C25" s="45" t="s">
        <v>53</v>
      </c>
      <c r="D25" s="46"/>
      <c r="E25" s="46"/>
      <c r="F25" s="47"/>
      <c r="G25" s="47"/>
      <c r="H25" s="47"/>
      <c r="I25" s="46"/>
      <c r="J25" s="47"/>
      <c r="K25" s="47"/>
      <c r="L25" s="58" t="s">
        <v>19</v>
      </c>
      <c r="M25" s="44" t="s">
        <v>1</v>
      </c>
      <c r="N25" s="44" t="s">
        <v>11</v>
      </c>
      <c r="O25" s="48" t="s">
        <v>50</v>
      </c>
      <c r="P25" s="30"/>
    </row>
    <row r="26" spans="1:16" ht="45" customHeight="1" x14ac:dyDescent="0.25">
      <c r="A26" s="49"/>
      <c r="B26" s="108" t="s">
        <v>72</v>
      </c>
      <c r="C26" s="167" t="s">
        <v>73</v>
      </c>
      <c r="D26" s="168"/>
      <c r="E26" s="169"/>
      <c r="F26" s="169"/>
      <c r="G26" s="169"/>
      <c r="H26" s="169"/>
      <c r="I26" s="169"/>
      <c r="J26" s="169"/>
      <c r="K26" s="170"/>
      <c r="L26" s="186">
        <v>2</v>
      </c>
      <c r="M26" s="147">
        <v>30</v>
      </c>
      <c r="N26" s="141"/>
      <c r="O26" s="144" t="str">
        <f>IF(OR(N26=""),"",ROUND((SUM(N26:N28,)*5/(SUM(M26))+1)*2,1)/2)</f>
        <v/>
      </c>
    </row>
    <row r="27" spans="1:16" x14ac:dyDescent="0.25">
      <c r="A27" s="50">
        <v>1</v>
      </c>
      <c r="B27" s="35"/>
      <c r="C27" s="132"/>
      <c r="D27" s="133"/>
      <c r="E27" s="133"/>
      <c r="F27" s="133"/>
      <c r="G27" s="133"/>
      <c r="H27" s="133"/>
      <c r="I27" s="133"/>
      <c r="J27" s="133"/>
      <c r="K27" s="134"/>
      <c r="L27" s="187"/>
      <c r="M27" s="148"/>
      <c r="N27" s="142"/>
      <c r="O27" s="145"/>
    </row>
    <row r="28" spans="1:16" x14ac:dyDescent="0.25">
      <c r="A28" s="51"/>
      <c r="B28" s="36"/>
      <c r="C28" s="129"/>
      <c r="D28" s="130"/>
      <c r="E28" s="130"/>
      <c r="F28" s="130"/>
      <c r="G28" s="130"/>
      <c r="H28" s="130"/>
      <c r="I28" s="130"/>
      <c r="J28" s="130"/>
      <c r="K28" s="131"/>
      <c r="L28" s="188"/>
      <c r="M28" s="149"/>
      <c r="N28" s="143"/>
      <c r="O28" s="146"/>
    </row>
    <row r="29" spans="1:16" x14ac:dyDescent="0.25">
      <c r="A29" s="49"/>
      <c r="B29" s="34"/>
      <c r="C29" s="138"/>
      <c r="D29" s="139"/>
      <c r="E29" s="139"/>
      <c r="F29" s="139"/>
      <c r="G29" s="139"/>
      <c r="H29" s="139"/>
      <c r="I29" s="139"/>
      <c r="J29" s="139"/>
      <c r="K29" s="140"/>
      <c r="L29" s="186">
        <v>1</v>
      </c>
      <c r="M29" s="147">
        <v>20</v>
      </c>
      <c r="N29" s="141">
        <v>20</v>
      </c>
      <c r="O29" s="144">
        <f>IF(OR(N29=""),"",ROUND((SUM(N29:N31,)*5/(SUM(M29))+1)*2,1)/2)</f>
        <v>6</v>
      </c>
    </row>
    <row r="30" spans="1:16" x14ac:dyDescent="0.25">
      <c r="A30" s="50">
        <v>2</v>
      </c>
      <c r="B30" s="35"/>
      <c r="C30" s="171"/>
      <c r="D30" s="172"/>
      <c r="E30" s="172"/>
      <c r="F30" s="172"/>
      <c r="G30" s="172"/>
      <c r="H30" s="172"/>
      <c r="I30" s="172"/>
      <c r="J30" s="172"/>
      <c r="K30" s="173"/>
      <c r="L30" s="187"/>
      <c r="M30" s="148"/>
      <c r="N30" s="142"/>
      <c r="O30" s="145"/>
    </row>
    <row r="31" spans="1:16" x14ac:dyDescent="0.25">
      <c r="A31" s="51"/>
      <c r="B31" s="36"/>
      <c r="C31" s="174"/>
      <c r="D31" s="175"/>
      <c r="E31" s="175"/>
      <c r="F31" s="175"/>
      <c r="G31" s="175"/>
      <c r="H31" s="175"/>
      <c r="I31" s="175"/>
      <c r="J31" s="175"/>
      <c r="K31" s="176"/>
      <c r="L31" s="188"/>
      <c r="M31" s="149"/>
      <c r="N31" s="143"/>
      <c r="O31" s="146"/>
    </row>
    <row r="32" spans="1:16" x14ac:dyDescent="0.25">
      <c r="A32" s="49"/>
      <c r="B32" s="34"/>
      <c r="C32" s="138"/>
      <c r="D32" s="139"/>
      <c r="E32" s="136"/>
      <c r="F32" s="136"/>
      <c r="G32" s="136"/>
      <c r="H32" s="136"/>
      <c r="I32" s="136"/>
      <c r="J32" s="136"/>
      <c r="K32" s="137"/>
      <c r="L32" s="186">
        <v>1</v>
      </c>
      <c r="M32" s="147">
        <v>10</v>
      </c>
      <c r="N32" s="141">
        <v>10</v>
      </c>
      <c r="O32" s="144">
        <f>IF(OR(N32=""),"",ROUND((SUM(N32:N34,)*5/(SUM(M32))+1)*2,1)/2)</f>
        <v>6</v>
      </c>
    </row>
    <row r="33" spans="1:16" x14ac:dyDescent="0.25">
      <c r="A33" s="50">
        <v>3</v>
      </c>
      <c r="B33" s="35"/>
      <c r="C33" s="132"/>
      <c r="D33" s="133"/>
      <c r="E33" s="133"/>
      <c r="F33" s="133"/>
      <c r="G33" s="133"/>
      <c r="H33" s="133"/>
      <c r="I33" s="133"/>
      <c r="J33" s="133"/>
      <c r="K33" s="134"/>
      <c r="L33" s="187"/>
      <c r="M33" s="148"/>
      <c r="N33" s="142"/>
      <c r="O33" s="145"/>
    </row>
    <row r="34" spans="1:16" x14ac:dyDescent="0.25">
      <c r="A34" s="51"/>
      <c r="B34" s="36"/>
      <c r="C34" s="129"/>
      <c r="D34" s="130"/>
      <c r="E34" s="130"/>
      <c r="F34" s="130"/>
      <c r="G34" s="130"/>
      <c r="H34" s="130"/>
      <c r="I34" s="130"/>
      <c r="J34" s="130"/>
      <c r="K34" s="131"/>
      <c r="L34" s="188"/>
      <c r="M34" s="149"/>
      <c r="N34" s="143"/>
      <c r="O34" s="146"/>
    </row>
    <row r="35" spans="1:16" x14ac:dyDescent="0.25">
      <c r="A35" s="49"/>
      <c r="B35" s="34"/>
      <c r="C35" s="135"/>
      <c r="D35" s="136"/>
      <c r="E35" s="136"/>
      <c r="F35" s="136"/>
      <c r="G35" s="136"/>
      <c r="H35" s="136"/>
      <c r="I35" s="136"/>
      <c r="J35" s="136"/>
      <c r="K35" s="137"/>
      <c r="L35" s="186">
        <v>2</v>
      </c>
      <c r="M35" s="147">
        <v>40</v>
      </c>
      <c r="N35" s="141"/>
      <c r="O35" s="144" t="str">
        <f>IF(OR(N35=""),"",ROUND((SUM(N35:N37,)*5/(SUM(M35))+1)*2,1)/2)</f>
        <v/>
      </c>
      <c r="P35" s="30"/>
    </row>
    <row r="36" spans="1:16" x14ac:dyDescent="0.25">
      <c r="A36" s="50">
        <v>4</v>
      </c>
      <c r="B36" s="35"/>
      <c r="C36" s="132"/>
      <c r="D36" s="133"/>
      <c r="E36" s="133"/>
      <c r="F36" s="133"/>
      <c r="G36" s="133"/>
      <c r="H36" s="133"/>
      <c r="I36" s="133"/>
      <c r="J36" s="133"/>
      <c r="K36" s="134"/>
      <c r="L36" s="187"/>
      <c r="M36" s="148"/>
      <c r="N36" s="142"/>
      <c r="O36" s="145"/>
      <c r="P36" s="30"/>
    </row>
    <row r="37" spans="1:16" x14ac:dyDescent="0.25">
      <c r="A37" s="51"/>
      <c r="B37" s="36"/>
      <c r="C37" s="129"/>
      <c r="D37" s="130"/>
      <c r="E37" s="130"/>
      <c r="F37" s="130"/>
      <c r="G37" s="130"/>
      <c r="H37" s="130"/>
      <c r="I37" s="130"/>
      <c r="J37" s="130"/>
      <c r="K37" s="131"/>
      <c r="L37" s="188"/>
      <c r="M37" s="149"/>
      <c r="N37" s="143"/>
      <c r="O37" s="146"/>
      <c r="P37" s="30"/>
    </row>
    <row r="38" spans="1:16" ht="15.75" customHeight="1" thickBot="1" x14ac:dyDescent="0.3">
      <c r="A38" s="61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3" t="s">
        <v>57</v>
      </c>
      <c r="M38" s="62">
        <f>SUM(M26:M37)</f>
        <v>100</v>
      </c>
      <c r="N38" s="66" t="str">
        <f>IF(OR(N26="",N29="",N32="",N35=""),"",SUM(N26,N29,N32,N35))</f>
        <v/>
      </c>
      <c r="O38" s="27"/>
    </row>
    <row r="39" spans="1:16" x14ac:dyDescent="0.25">
      <c r="A39" s="52"/>
      <c r="B39" s="68"/>
      <c r="C39" s="37"/>
      <c r="D39" s="37"/>
      <c r="E39" s="37"/>
      <c r="F39" s="37"/>
      <c r="G39" s="37"/>
      <c r="H39" s="37"/>
      <c r="I39" s="37"/>
      <c r="J39" s="37"/>
      <c r="K39" s="53"/>
      <c r="L39" s="37"/>
      <c r="M39" s="27"/>
      <c r="N39" s="114" t="str">
        <f>IF(OR(N26="",N29="",N32="",N35=""),"",ROUND((SUM(N26,N29,N32,N35)*5/(SUM(M26:M37))+1)*2,0)/2)</f>
        <v/>
      </c>
      <c r="O39" s="73"/>
    </row>
    <row r="40" spans="1:16" x14ac:dyDescent="0.25">
      <c r="A40" s="54" t="s">
        <v>23</v>
      </c>
      <c r="B40" s="68"/>
      <c r="C40" s="37"/>
      <c r="D40" s="37"/>
      <c r="E40" s="37"/>
      <c r="F40" s="37"/>
      <c r="G40" s="37"/>
      <c r="H40" s="37"/>
      <c r="I40" s="37"/>
      <c r="J40" s="37"/>
      <c r="K40" s="53"/>
      <c r="L40" s="55" t="s">
        <v>13</v>
      </c>
      <c r="M40" s="27"/>
      <c r="N40" s="115"/>
      <c r="O40" s="73"/>
    </row>
    <row r="41" spans="1:16" ht="15.75" thickBot="1" x14ac:dyDescent="0.3">
      <c r="A41" s="56"/>
      <c r="B41" s="68"/>
      <c r="C41" s="37"/>
      <c r="D41" s="37"/>
      <c r="E41" s="37"/>
      <c r="F41" s="37"/>
      <c r="G41" s="37"/>
      <c r="H41" s="37"/>
      <c r="I41" s="37"/>
      <c r="J41" s="37"/>
      <c r="K41" s="53"/>
      <c r="L41" s="37"/>
      <c r="M41" s="27"/>
      <c r="N41" s="116"/>
      <c r="O41" s="73"/>
    </row>
    <row r="42" spans="1:16" ht="23.25" x14ac:dyDescent="0.35">
      <c r="A42" s="41" t="s">
        <v>17</v>
      </c>
      <c r="B42" s="69"/>
      <c r="C42" s="42"/>
      <c r="D42" s="42"/>
      <c r="E42" s="42"/>
      <c r="F42" s="42"/>
      <c r="G42" s="42"/>
      <c r="H42" s="42"/>
      <c r="I42" s="42"/>
      <c r="J42" s="42"/>
      <c r="K42" s="57"/>
      <c r="L42" s="42"/>
      <c r="M42" s="42"/>
      <c r="N42" s="43"/>
      <c r="O42" s="73"/>
    </row>
    <row r="43" spans="1:16" x14ac:dyDescent="0.25">
      <c r="A43" s="44" t="s">
        <v>0</v>
      </c>
      <c r="B43" s="74" t="s">
        <v>31</v>
      </c>
      <c r="C43" s="45" t="s">
        <v>53</v>
      </c>
      <c r="D43" s="46"/>
      <c r="E43" s="46"/>
      <c r="F43" s="47"/>
      <c r="G43" s="47"/>
      <c r="H43" s="47"/>
      <c r="I43" s="46"/>
      <c r="J43" s="47"/>
      <c r="K43" s="47"/>
      <c r="L43" s="58" t="s">
        <v>19</v>
      </c>
      <c r="M43" s="44" t="s">
        <v>1</v>
      </c>
      <c r="N43" s="44" t="s">
        <v>11</v>
      </c>
      <c r="O43" s="48" t="s">
        <v>50</v>
      </c>
    </row>
    <row r="44" spans="1:16" x14ac:dyDescent="0.25">
      <c r="A44" s="49"/>
      <c r="B44" s="34"/>
      <c r="C44" s="138"/>
      <c r="D44" s="139"/>
      <c r="E44" s="136"/>
      <c r="F44" s="136"/>
      <c r="G44" s="136"/>
      <c r="H44" s="136"/>
      <c r="I44" s="136"/>
      <c r="J44" s="136"/>
      <c r="K44" s="137"/>
      <c r="L44" s="186">
        <v>3</v>
      </c>
      <c r="M44" s="147">
        <v>55</v>
      </c>
      <c r="N44" s="183"/>
      <c r="O44" s="144" t="str">
        <f>IF(OR(N44=""),"",ROUND((SUM(N44:N46,)*5/(SUM(M44))+1)*2,1)/2)</f>
        <v/>
      </c>
    </row>
    <row r="45" spans="1:16" x14ac:dyDescent="0.25">
      <c r="A45" s="50">
        <v>4</v>
      </c>
      <c r="B45" s="35"/>
      <c r="C45" s="132"/>
      <c r="D45" s="133"/>
      <c r="E45" s="133"/>
      <c r="F45" s="133"/>
      <c r="G45" s="133"/>
      <c r="H45" s="133"/>
      <c r="I45" s="133"/>
      <c r="J45" s="133"/>
      <c r="K45" s="134"/>
      <c r="L45" s="187"/>
      <c r="M45" s="148"/>
      <c r="N45" s="184"/>
      <c r="O45" s="145"/>
    </row>
    <row r="46" spans="1:16" x14ac:dyDescent="0.25">
      <c r="A46" s="51"/>
      <c r="B46" s="36"/>
      <c r="C46" s="129"/>
      <c r="D46" s="130"/>
      <c r="E46" s="130"/>
      <c r="F46" s="130"/>
      <c r="G46" s="130"/>
      <c r="H46" s="130"/>
      <c r="I46" s="130"/>
      <c r="J46" s="130"/>
      <c r="K46" s="131"/>
      <c r="L46" s="188"/>
      <c r="M46" s="149"/>
      <c r="N46" s="185"/>
      <c r="O46" s="146"/>
    </row>
    <row r="47" spans="1:16" x14ac:dyDescent="0.25">
      <c r="A47" s="49"/>
      <c r="B47" s="34"/>
      <c r="C47" s="135"/>
      <c r="D47" s="136"/>
      <c r="E47" s="136"/>
      <c r="F47" s="136"/>
      <c r="G47" s="136"/>
      <c r="H47" s="136"/>
      <c r="I47" s="136"/>
      <c r="J47" s="136"/>
      <c r="K47" s="137"/>
      <c r="L47" s="186">
        <v>2</v>
      </c>
      <c r="M47" s="147">
        <v>45</v>
      </c>
      <c r="N47" s="183"/>
      <c r="O47" s="144" t="str">
        <f>IF(OR(N47=""),"",ROUND((SUM(N47:N49,)*5/(SUM(M47))+1)*2,1)/2)</f>
        <v/>
      </c>
      <c r="P47" s="30"/>
    </row>
    <row r="48" spans="1:16" x14ac:dyDescent="0.25">
      <c r="A48" s="50">
        <v>5</v>
      </c>
      <c r="B48" s="35"/>
      <c r="C48" s="132"/>
      <c r="D48" s="133"/>
      <c r="E48" s="133"/>
      <c r="F48" s="133"/>
      <c r="G48" s="133"/>
      <c r="H48" s="133"/>
      <c r="I48" s="133"/>
      <c r="J48" s="133"/>
      <c r="K48" s="134"/>
      <c r="L48" s="187"/>
      <c r="M48" s="148"/>
      <c r="N48" s="184"/>
      <c r="O48" s="145"/>
      <c r="P48" s="30"/>
    </row>
    <row r="49" spans="1:16" x14ac:dyDescent="0.25">
      <c r="A49" s="51"/>
      <c r="B49" s="36"/>
      <c r="C49" s="129"/>
      <c r="D49" s="130"/>
      <c r="E49" s="130"/>
      <c r="F49" s="130"/>
      <c r="G49" s="130"/>
      <c r="H49" s="130"/>
      <c r="I49" s="130"/>
      <c r="J49" s="130"/>
      <c r="K49" s="131"/>
      <c r="L49" s="188"/>
      <c r="M49" s="149"/>
      <c r="N49" s="185"/>
      <c r="O49" s="146"/>
      <c r="P49" s="30"/>
    </row>
    <row r="50" spans="1:16" ht="15.75" customHeight="1" thickBot="1" x14ac:dyDescent="0.3">
      <c r="A50" s="61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3" t="s">
        <v>57</v>
      </c>
      <c r="M50" s="62">
        <f>SUM(M44:M49)</f>
        <v>100</v>
      </c>
      <c r="N50" s="66" t="str">
        <f>IF(OR(N44="",N47=""),"",SUM(N44,N47))</f>
        <v/>
      </c>
      <c r="O50" s="27"/>
    </row>
    <row r="51" spans="1:16" ht="15" customHeight="1" x14ac:dyDescent="0.25">
      <c r="A51" s="52"/>
      <c r="B51" s="68"/>
      <c r="C51" s="37"/>
      <c r="D51" s="37"/>
      <c r="E51" s="37"/>
      <c r="F51" s="37"/>
      <c r="G51" s="37"/>
      <c r="H51" s="37"/>
      <c r="I51" s="37"/>
      <c r="J51" s="37"/>
      <c r="K51" s="53"/>
      <c r="L51" s="37"/>
      <c r="M51" s="27"/>
      <c r="N51" s="114" t="str">
        <f>IF(OR(N44="",N47=""),"",ROUND((SUM(N44,N47)*5/(SUM(M44:M49))+1)*2,0)/2)</f>
        <v/>
      </c>
      <c r="O51" s="73"/>
    </row>
    <row r="52" spans="1:16" ht="15" customHeight="1" x14ac:dyDescent="0.25">
      <c r="A52" s="54" t="s">
        <v>23</v>
      </c>
      <c r="B52" s="68"/>
      <c r="C52" s="37"/>
      <c r="D52" s="37"/>
      <c r="E52" s="37"/>
      <c r="F52" s="37"/>
      <c r="G52" s="37"/>
      <c r="H52" s="37"/>
      <c r="I52" s="37"/>
      <c r="J52" s="37"/>
      <c r="K52" s="53"/>
      <c r="L52" s="55" t="s">
        <v>14</v>
      </c>
      <c r="M52" s="27"/>
      <c r="N52" s="115"/>
      <c r="O52" s="73"/>
    </row>
    <row r="53" spans="1:16" ht="15.75" customHeight="1" thickBot="1" x14ac:dyDescent="0.3">
      <c r="A53" s="56"/>
      <c r="B53" s="68"/>
      <c r="C53" s="37"/>
      <c r="D53" s="37"/>
      <c r="E53" s="37"/>
      <c r="F53" s="37"/>
      <c r="G53" s="37"/>
      <c r="H53" s="37"/>
      <c r="I53" s="37"/>
      <c r="J53" s="37"/>
      <c r="K53" s="53"/>
      <c r="L53" s="37"/>
      <c r="M53" s="27"/>
      <c r="N53" s="116"/>
      <c r="O53" s="73"/>
    </row>
    <row r="54" spans="1:16" ht="23.25" x14ac:dyDescent="0.35">
      <c r="A54" s="41" t="s">
        <v>18</v>
      </c>
      <c r="B54" s="69"/>
      <c r="C54" s="42"/>
      <c r="D54" s="42"/>
      <c r="E54" s="42"/>
      <c r="F54" s="42"/>
      <c r="G54" s="42"/>
      <c r="H54" s="42"/>
      <c r="I54" s="42"/>
      <c r="J54" s="42"/>
      <c r="K54" s="57"/>
      <c r="L54" s="42"/>
      <c r="M54" s="42"/>
      <c r="N54" s="43"/>
      <c r="O54" s="73"/>
    </row>
    <row r="55" spans="1:16" x14ac:dyDescent="0.25">
      <c r="A55" s="44" t="s">
        <v>0</v>
      </c>
      <c r="B55" s="74" t="s">
        <v>31</v>
      </c>
      <c r="C55" s="45" t="s">
        <v>53</v>
      </c>
      <c r="D55" s="46"/>
      <c r="E55" s="46"/>
      <c r="F55" s="47"/>
      <c r="G55" s="47"/>
      <c r="H55" s="47"/>
      <c r="I55" s="46"/>
      <c r="J55" s="47"/>
      <c r="K55" s="47"/>
      <c r="L55" s="58" t="s">
        <v>19</v>
      </c>
      <c r="M55" s="44" t="s">
        <v>1</v>
      </c>
      <c r="N55" s="44" t="s">
        <v>11</v>
      </c>
      <c r="O55" s="48" t="s">
        <v>50</v>
      </c>
    </row>
    <row r="56" spans="1:16" x14ac:dyDescent="0.25">
      <c r="A56" s="49"/>
      <c r="B56" s="34"/>
      <c r="C56" s="135"/>
      <c r="D56" s="136"/>
      <c r="E56" s="136"/>
      <c r="F56" s="136"/>
      <c r="G56" s="136"/>
      <c r="H56" s="136"/>
      <c r="I56" s="136"/>
      <c r="J56" s="136"/>
      <c r="K56" s="137"/>
      <c r="L56" s="186">
        <v>3</v>
      </c>
      <c r="M56" s="147">
        <v>100</v>
      </c>
      <c r="N56" s="183"/>
      <c r="O56" s="144" t="str">
        <f>IF(OR(N56=""),"",ROUND((SUM(N56:N58,)*5/(SUM(M56))+1)*2,1)/2)</f>
        <v/>
      </c>
      <c r="P56" s="30"/>
    </row>
    <row r="57" spans="1:16" x14ac:dyDescent="0.25">
      <c r="A57" s="50">
        <v>5</v>
      </c>
      <c r="B57" s="35"/>
      <c r="C57" s="132"/>
      <c r="D57" s="133"/>
      <c r="E57" s="133"/>
      <c r="F57" s="133"/>
      <c r="G57" s="133"/>
      <c r="H57" s="133"/>
      <c r="I57" s="133"/>
      <c r="J57" s="133"/>
      <c r="K57" s="134"/>
      <c r="L57" s="187"/>
      <c r="M57" s="148"/>
      <c r="N57" s="184"/>
      <c r="O57" s="145"/>
      <c r="P57" s="30"/>
    </row>
    <row r="58" spans="1:16" ht="15.75" thickBot="1" x14ac:dyDescent="0.3">
      <c r="A58" s="51"/>
      <c r="B58" s="36"/>
      <c r="C58" s="129"/>
      <c r="D58" s="130"/>
      <c r="E58" s="130"/>
      <c r="F58" s="130"/>
      <c r="G58" s="130"/>
      <c r="H58" s="130"/>
      <c r="I58" s="130"/>
      <c r="J58" s="130"/>
      <c r="K58" s="131"/>
      <c r="L58" s="188"/>
      <c r="M58" s="149"/>
      <c r="N58" s="185"/>
      <c r="O58" s="146"/>
      <c r="P58" s="30"/>
    </row>
    <row r="59" spans="1:16" x14ac:dyDescent="0.25">
      <c r="A59" s="5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27"/>
      <c r="N59" s="114" t="str">
        <f>IF(OR(N56=""),"",ROUND((SUM(N56)*5/(SUM(M56))+1)*2,0)/2)</f>
        <v/>
      </c>
      <c r="O59" s="73"/>
    </row>
    <row r="60" spans="1:16" x14ac:dyDescent="0.25">
      <c r="A60" s="54" t="s">
        <v>23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55" t="s">
        <v>15</v>
      </c>
      <c r="M60" s="27"/>
      <c r="N60" s="115"/>
      <c r="O60" s="73"/>
    </row>
    <row r="61" spans="1:16" ht="15.75" thickBot="1" x14ac:dyDescent="0.3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16"/>
      <c r="O61" s="73"/>
    </row>
    <row r="62" spans="1:16" ht="15.75" thickBot="1" x14ac:dyDescent="0.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27"/>
      <c r="N62" s="28"/>
      <c r="O62" s="27"/>
    </row>
    <row r="63" spans="1:16" ht="15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114" t="str">
        <f>IF(OR(N21="",N39="",N51="",N59="",),"",ROUND(AVERAGE(N21,N39,N51,N59)*2,0)/2)</f>
        <v/>
      </c>
      <c r="O63" s="27"/>
    </row>
    <row r="64" spans="1:16" ht="17.25" customHeight="1" x14ac:dyDescent="0.25">
      <c r="A64" s="177" t="s">
        <v>51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9"/>
      <c r="N64" s="115"/>
      <c r="O64" s="27"/>
    </row>
    <row r="65" spans="1:15" ht="15.75" customHeight="1" thickBot="1" x14ac:dyDescent="0.3">
      <c r="A65" s="72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116"/>
      <c r="O65" s="27"/>
    </row>
    <row r="66" spans="1: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06"/>
    </row>
    <row r="67" spans="1:15" ht="1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5" ht="1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5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</sheetData>
  <sheetProtection sheet="1" objects="1" scenarios="1"/>
  <mergeCells count="86">
    <mergeCell ref="N59:N61"/>
    <mergeCell ref="L47:L49"/>
    <mergeCell ref="M47:M49"/>
    <mergeCell ref="N47:N49"/>
    <mergeCell ref="O47:O49"/>
    <mergeCell ref="L56:L58"/>
    <mergeCell ref="M56:M58"/>
    <mergeCell ref="N56:N58"/>
    <mergeCell ref="O56:O58"/>
    <mergeCell ref="N51:N53"/>
    <mergeCell ref="L44:L46"/>
    <mergeCell ref="M44:M46"/>
    <mergeCell ref="N44:N46"/>
    <mergeCell ref="O44:O46"/>
    <mergeCell ref="L35:L37"/>
    <mergeCell ref="N39:N41"/>
    <mergeCell ref="L32:L34"/>
    <mergeCell ref="M32:M34"/>
    <mergeCell ref="N32:N34"/>
    <mergeCell ref="O32:O34"/>
    <mergeCell ref="L10:L12"/>
    <mergeCell ref="L13:L16"/>
    <mergeCell ref="L17:L19"/>
    <mergeCell ref="L26:L28"/>
    <mergeCell ref="L29:L31"/>
    <mergeCell ref="N21:N23"/>
    <mergeCell ref="N13:N16"/>
    <mergeCell ref="O13:O16"/>
    <mergeCell ref="M17:M19"/>
    <mergeCell ref="N17:N19"/>
    <mergeCell ref="O17:O19"/>
    <mergeCell ref="M26:M28"/>
    <mergeCell ref="A64:M64"/>
    <mergeCell ref="M10:M12"/>
    <mergeCell ref="N10:N12"/>
    <mergeCell ref="O10:O12"/>
    <mergeCell ref="M13:M16"/>
    <mergeCell ref="C32:K32"/>
    <mergeCell ref="C49:K49"/>
    <mergeCell ref="C33:K33"/>
    <mergeCell ref="C34:K34"/>
    <mergeCell ref="C46:K46"/>
    <mergeCell ref="C44:K44"/>
    <mergeCell ref="C45:K45"/>
    <mergeCell ref="C35:K35"/>
    <mergeCell ref="M29:M31"/>
    <mergeCell ref="N29:N31"/>
    <mergeCell ref="C36:K36"/>
    <mergeCell ref="C37:K37"/>
    <mergeCell ref="C47:K47"/>
    <mergeCell ref="C48:K48"/>
    <mergeCell ref="C30:K30"/>
    <mergeCell ref="C31:K31"/>
    <mergeCell ref="C16:K16"/>
    <mergeCell ref="C17:K17"/>
    <mergeCell ref="C18:K18"/>
    <mergeCell ref="C19:K19"/>
    <mergeCell ref="C26:K26"/>
    <mergeCell ref="C15:K15"/>
    <mergeCell ref="C10:K10"/>
    <mergeCell ref="C11:K11"/>
    <mergeCell ref="C12:K12"/>
    <mergeCell ref="C13:K13"/>
    <mergeCell ref="C14:K14"/>
    <mergeCell ref="N26:N28"/>
    <mergeCell ref="O26:O28"/>
    <mergeCell ref="O29:O31"/>
    <mergeCell ref="M35:M37"/>
    <mergeCell ref="N35:N37"/>
    <mergeCell ref="O35:O37"/>
    <mergeCell ref="A1:O1"/>
    <mergeCell ref="N63:N65"/>
    <mergeCell ref="A3:B6"/>
    <mergeCell ref="E3:F3"/>
    <mergeCell ref="L3:O3"/>
    <mergeCell ref="E4:F4"/>
    <mergeCell ref="L4:O4"/>
    <mergeCell ref="E5:F5"/>
    <mergeCell ref="L5:O5"/>
    <mergeCell ref="C6:D6"/>
    <mergeCell ref="C58:K58"/>
    <mergeCell ref="C57:K57"/>
    <mergeCell ref="C56:K56"/>
    <mergeCell ref="C27:K27"/>
    <mergeCell ref="C28:K28"/>
    <mergeCell ref="C29:K29"/>
  </mergeCells>
  <conditionalFormatting sqref="N10:N12">
    <cfRule type="top10" priority="3" rank="25"/>
    <cfRule type="cellIs" priority="4" operator="between">
      <formula>1</formula>
      <formula>25</formula>
    </cfRule>
  </conditionalFormatting>
  <conditionalFormatting sqref="N17:N19">
    <cfRule type="top10" priority="1" rank="25"/>
    <cfRule type="cellIs" priority="2" operator="between">
      <formula>1</formula>
      <formula>25</formula>
    </cfRule>
  </conditionalFormatting>
  <dataValidations count="8">
    <dataValidation type="whole" operator="lessThan" allowBlank="1" showInputMessage="1" showErrorMessage="1" sqref="N13:N16 N44:N46">
      <formula1>56</formula1>
    </dataValidation>
    <dataValidation type="whole" operator="lessThan" allowBlank="1" showInputMessage="1" showErrorMessage="1" sqref="N17:N19 N32:N34">
      <formula1>11</formula1>
    </dataValidation>
    <dataValidation type="whole" operator="lessThan" allowBlank="1" showInputMessage="1" showErrorMessage="1" sqref="N10:N12">
      <formula1>36</formula1>
    </dataValidation>
    <dataValidation type="whole" operator="lessThan" allowBlank="1" showInputMessage="1" showErrorMessage="1" sqref="N47:N49">
      <formula1>46</formula1>
    </dataValidation>
    <dataValidation type="whole" operator="lessThanOrEqual" allowBlank="1" showInputMessage="1" showErrorMessage="1" sqref="N26:N28">
      <formula1>30</formula1>
    </dataValidation>
    <dataValidation type="whole" operator="lessThanOrEqual" allowBlank="1" showInputMessage="1" showErrorMessage="1" sqref="N56:N58">
      <formula1>100</formula1>
    </dataValidation>
    <dataValidation type="whole" operator="lessThanOrEqual" allowBlank="1" showInputMessage="1" showErrorMessage="1" sqref="N29:N31">
      <formula1>20</formula1>
    </dataValidation>
    <dataValidation type="whole" operator="lessThanOrEqual" allowBlank="1" showInputMessage="1" showErrorMessage="1" sqref="N35:N37">
      <formula1>40</formula1>
    </dataValidation>
  </dataValidations>
  <pageMargins left="0.70866141732283472" right="0.19685039370078741" top="0.59055118110236227" bottom="0.59055118110236227" header="0.31496062992125984" footer="0.31496062992125984"/>
  <pageSetup paperSize="8" scale="99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Informations MA</vt:lpstr>
      <vt:lpstr>MA_eval_CI</vt:lpstr>
      <vt:lpstr>'Informations MA'!Druckbereich</vt:lpstr>
      <vt:lpstr>MA_eval_CI!Druckbereich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2018-05-30T14:55:41Z</cp:lastPrinted>
  <dcterms:created xsi:type="dcterms:W3CDTF">2017-08-07T05:30:25Z</dcterms:created>
  <dcterms:modified xsi:type="dcterms:W3CDTF">2019-08-22T09:43:51Z</dcterms:modified>
</cp:coreProperties>
</file>